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G:\Programs\Affordable Housing Program\AHP DISBURSEMENTS\Disbursement Budget Forms for Public Use\2026\"/>
    </mc:Choice>
  </mc:AlternateContent>
  <xr:revisionPtr revIDLastSave="0" documentId="13_ncr:1_{8EA9913C-3364-48BC-875F-2B9B12745C11}" xr6:coauthVersionLast="47" xr6:coauthVersionMax="47" xr10:uidLastSave="{00000000-0000-0000-0000-000000000000}"/>
  <workbookProtection workbookAlgorithmName="SHA-512" workbookHashValue="WopUGw6svyQ6wMbAeMjusKzAqrD1oDE37HxdxCatF6BUqHyCbn5geUi/tcBi/hxbD6X+lU2SXDHe8CljZd2k6Q==" workbookSaltValue="Sncb1TIxIdcIzmDqQ38jXQ==" workbookSpinCount="100000" lockStructure="1"/>
  <bookViews>
    <workbookView xWindow="-10330" yWindow="11890" windowWidth="19420" windowHeight="11500" tabRatio="603" activeTab="2" xr2:uid="{00000000-000D-0000-FFFF-FFFF00000000}"/>
  </bookViews>
  <sheets>
    <sheet name="Instructions" sheetId="4" r:id="rId1"/>
    <sheet name="Input-DevelopmentBudget" sheetId="6" r:id="rId2"/>
    <sheet name="Output-DevelopmentBudget" sheetId="1" r:id="rId3"/>
    <sheet name="DropDownTable" sheetId="3" state="hidden" r:id="rId4"/>
    <sheet name="ChangeControls" sheetId="5" state="hidden" r:id="rId5"/>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'Input-DevelopmentBudget'!$A$1:$G$83</definedName>
    <definedName name="_xlnm.Print_Area" localSheetId="2">'Output-DevelopmentBudget'!$A$1:$I$91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0" i="1" l="1"/>
  <c r="F50" i="1"/>
  <c r="F40" i="1"/>
  <c r="F30" i="1"/>
  <c r="C30" i="1"/>
  <c r="C18" i="1" l="1"/>
  <c r="G18" i="1"/>
  <c r="E18" i="1"/>
  <c r="G8" i="1" l="1"/>
  <c r="C68" i="1" l="1"/>
  <c r="G2" i="1"/>
  <c r="C77" i="1" l="1"/>
  <c r="G6" i="1" l="1"/>
  <c r="G4" i="1"/>
  <c r="G13" i="1"/>
  <c r="G14" i="1"/>
  <c r="G15" i="1"/>
  <c r="G16" i="1"/>
  <c r="G17" i="1"/>
  <c r="G19" i="1"/>
  <c r="G12" i="1"/>
  <c r="E13" i="1"/>
  <c r="E14" i="1"/>
  <c r="E15" i="1"/>
  <c r="E16" i="1"/>
  <c r="E17" i="1"/>
  <c r="E19" i="1"/>
  <c r="E12" i="1"/>
  <c r="C78" i="1" l="1"/>
  <c r="C79" i="1"/>
  <c r="C80" i="1"/>
  <c r="B6" i="1" l="1"/>
  <c r="C54" i="1" l="1"/>
  <c r="C55" i="1"/>
  <c r="C56" i="1"/>
  <c r="C57" i="1"/>
  <c r="C58" i="1"/>
  <c r="C59" i="1"/>
  <c r="C60" i="1"/>
  <c r="C61" i="1"/>
  <c r="C62" i="1"/>
  <c r="C63" i="1"/>
  <c r="C64" i="1"/>
  <c r="C65" i="1"/>
  <c r="C66" i="1"/>
  <c r="C67" i="1"/>
  <c r="C69" i="1"/>
  <c r="C70" i="1"/>
  <c r="C71" i="1"/>
  <c r="C72" i="1"/>
  <c r="C73" i="1"/>
  <c r="C74" i="1"/>
  <c r="C75" i="1"/>
  <c r="C76" i="1"/>
  <c r="C53" i="1"/>
  <c r="C34" i="1"/>
  <c r="C35" i="1"/>
  <c r="C36" i="1"/>
  <c r="C37" i="1"/>
  <c r="C38" i="1"/>
  <c r="C39" i="1"/>
  <c r="C40" i="1"/>
  <c r="C41" i="1"/>
  <c r="C42" i="1"/>
  <c r="C43" i="1"/>
  <c r="C44" i="1"/>
  <c r="C45" i="1"/>
  <c r="C46" i="1"/>
  <c r="C47" i="1"/>
  <c r="C48" i="1"/>
  <c r="C49" i="1"/>
  <c r="C50" i="1"/>
  <c r="C33" i="1"/>
  <c r="C25" i="1"/>
  <c r="C26" i="1"/>
  <c r="C27" i="1"/>
  <c r="C28" i="1"/>
  <c r="C29" i="1"/>
  <c r="C24" i="1"/>
  <c r="C13" i="1"/>
  <c r="C14" i="1"/>
  <c r="C15" i="1"/>
  <c r="C16" i="1"/>
  <c r="C17" i="1"/>
  <c r="C19" i="1"/>
  <c r="C12" i="1"/>
  <c r="A14" i="1"/>
  <c r="A15" i="1"/>
  <c r="A16" i="1"/>
  <c r="A17" i="1"/>
  <c r="A19" i="1"/>
  <c r="A13" i="1"/>
  <c r="B2" i="1"/>
  <c r="B4" i="1"/>
  <c r="E72" i="1" l="1"/>
  <c r="C20" i="1"/>
  <c r="H3" i="3"/>
  <c r="O3" i="3"/>
  <c r="N3" i="3"/>
  <c r="N4" i="3" s="1"/>
  <c r="M3" i="3"/>
  <c r="L3" i="3"/>
  <c r="K3" i="3"/>
  <c r="J3" i="3"/>
  <c r="I3" i="3"/>
  <c r="I8" i="3"/>
  <c r="H8" i="3"/>
  <c r="I7" i="3"/>
  <c r="H7" i="3"/>
  <c r="P13" i="3"/>
  <c r="P12" i="3" s="1"/>
  <c r="P11" i="3" s="1"/>
  <c r="P10" i="3" s="1"/>
  <c r="P9" i="3" s="1"/>
  <c r="P6" i="3" s="1"/>
  <c r="O13" i="3"/>
  <c r="O12" i="3" s="1"/>
  <c r="O11" i="3" s="1"/>
  <c r="O10" i="3" s="1"/>
  <c r="O9" i="3" s="1"/>
  <c r="O6" i="3" s="1"/>
  <c r="N13" i="3"/>
  <c r="N12" i="3" s="1"/>
  <c r="N11" i="3" s="1"/>
  <c r="N10" i="3" s="1"/>
  <c r="N9" i="3" s="1"/>
  <c r="N6" i="3" s="1"/>
  <c r="M13" i="3"/>
  <c r="M12" i="3" s="1"/>
  <c r="M11" i="3" s="1"/>
  <c r="M10" i="3" s="1"/>
  <c r="M9" i="3" s="1"/>
  <c r="M6" i="3" s="1"/>
  <c r="L13" i="3"/>
  <c r="L12" i="3" s="1"/>
  <c r="L11" i="3" s="1"/>
  <c r="L10" i="3" s="1"/>
  <c r="L9" i="3" s="1"/>
  <c r="L6" i="3" s="1"/>
  <c r="J13" i="3"/>
  <c r="J12" i="3" s="1"/>
  <c r="J11" i="3" s="1"/>
  <c r="J10" i="3" s="1"/>
  <c r="J9" i="3" s="1"/>
  <c r="J6" i="3" s="1"/>
  <c r="I13" i="3"/>
  <c r="I12" i="3" s="1"/>
  <c r="I11" i="3" s="1"/>
  <c r="I10" i="3" s="1"/>
  <c r="I9" i="3" s="1"/>
  <c r="H13" i="3"/>
  <c r="H12" i="3" s="1"/>
  <c r="H11" i="3" s="1"/>
  <c r="H10" i="3" s="1"/>
  <c r="H9" i="3" s="1"/>
  <c r="K13" i="3"/>
  <c r="K12" i="3" s="1"/>
  <c r="K11" i="3" s="1"/>
  <c r="K10" i="3" s="1"/>
  <c r="K9" i="3" s="1"/>
  <c r="K6" i="3" s="1"/>
  <c r="I6" i="3"/>
  <c r="H6" i="3"/>
  <c r="K4" i="3" l="1"/>
  <c r="O8" i="3"/>
  <c r="L7" i="3"/>
  <c r="P8" i="3"/>
  <c r="P7" i="3"/>
  <c r="L8" i="3"/>
  <c r="H4" i="3"/>
  <c r="K8" i="3"/>
  <c r="J7" i="3"/>
  <c r="N7" i="3"/>
  <c r="M8" i="3"/>
  <c r="K7" i="3"/>
  <c r="O7" i="3"/>
  <c r="J8" i="3"/>
  <c r="N8" i="3"/>
  <c r="M7" i="3"/>
  <c r="C51" i="1" l="1"/>
  <c r="C31" i="1"/>
  <c r="E48" i="1" l="1"/>
  <c r="F48" i="1" s="1"/>
  <c r="C81" i="1"/>
  <c r="C82" i="1" s="1"/>
  <c r="E84" i="1" s="1"/>
  <c r="E83" i="1" l="1"/>
  <c r="F7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Woolard, Crystal L.</author>
    <author>Board, Jamie M</author>
  </authors>
  <commentList>
    <comment ref="B2" authorId="0" shapeId="0" xr:uid="{00000000-0006-0000-0100-000001000000}">
      <text>
        <r>
          <rPr>
            <sz val="10"/>
            <color indexed="81"/>
            <rFont val="Times New Roman"/>
            <family val="1"/>
          </rPr>
          <t>Enter the project number in the following format "YYYY##-####" where "Y" is the year. If there are multiple project numbers, enter the numbers in the following format: YYYY##-####/####/####.</t>
        </r>
      </text>
    </comment>
    <comment ref="G2" authorId="1" shapeId="0" xr:uid="{00000000-0006-0000-0100-000002000000}">
      <text>
        <r>
          <rPr>
            <sz val="11"/>
            <color indexed="81"/>
            <rFont val="Times New Roman"/>
            <family val="1"/>
          </rPr>
          <t>Enter Closing Costs from the Homebuyer's CD or HUD-1 Settlement Statement.</t>
        </r>
        <r>
          <rPr>
            <sz val="9"/>
            <color indexed="81"/>
            <rFont val="Tahoma"/>
            <family val="2"/>
          </rPr>
          <t xml:space="preserve">
</t>
        </r>
      </text>
    </comment>
    <comment ref="B4" authorId="0" shapeId="0" xr:uid="{00000000-0006-0000-0100-000003000000}">
      <text>
        <r>
          <rPr>
            <sz val="10"/>
            <color indexed="81"/>
            <rFont val="Times New Roman"/>
            <family val="1"/>
          </rPr>
          <t>Enter the homebuyer name as first name, middle initial (if applicable), and last name. If there is more than one homebuyer, include an "&amp;" between the two names.</t>
        </r>
      </text>
    </comment>
    <comment ref="G4" authorId="1" shapeId="0" xr:uid="{00000000-0006-0000-0100-000004000000}">
      <text>
        <r>
          <rPr>
            <sz val="11"/>
            <color indexed="81"/>
            <rFont val="Times New Roman"/>
            <family val="1"/>
          </rPr>
          <t xml:space="preserve">Provide anticipated amounts the household will pay monthly in real estate taxes, homeowner's insurance, homeowners association dues, lot rent, leasehold payments, mortgage insurance premiums, and any other predetermined housing expenses, including all payment amounts that would ordinarily be included in an escrow account. </t>
        </r>
        <r>
          <rPr>
            <b/>
            <sz val="11"/>
            <color indexed="81"/>
            <rFont val="Times New Roman"/>
            <family val="1"/>
          </rPr>
          <t>Do not include utilities in this amount</t>
        </r>
        <r>
          <rPr>
            <sz val="11"/>
            <color indexed="81"/>
            <rFont val="Times New Roman"/>
            <family val="1"/>
          </rPr>
          <t>.</t>
        </r>
        <r>
          <rPr>
            <sz val="9"/>
            <color indexed="81"/>
            <rFont val="Tahoma"/>
            <family val="2"/>
          </rPr>
          <t xml:space="preserve">
</t>
        </r>
      </text>
    </comment>
    <comment ref="B6" authorId="0" shapeId="0" xr:uid="{00000000-0006-0000-0100-000005000000}">
      <text>
        <r>
          <rPr>
            <sz val="10"/>
            <color indexed="81"/>
            <rFont val="Times New Roman"/>
            <family val="1"/>
          </rPr>
          <t>Enter the address (i.e. address, city, state, zip code) for the closed property.</t>
        </r>
      </text>
    </comment>
    <comment ref="G6" authorId="1" shapeId="0" xr:uid="{00000000-0006-0000-0100-000006000000}">
      <text>
        <r>
          <rPr>
            <sz val="11"/>
            <color indexed="81"/>
            <rFont val="Times New Roman"/>
            <family val="1"/>
          </rPr>
          <t xml:space="preserve">Enter the total square footage of the unit.
</t>
        </r>
      </text>
    </comment>
    <comment ref="G8" authorId="1" shapeId="0" xr:uid="{00000000-0006-0000-0100-000007000000}">
      <text>
        <r>
          <rPr>
            <sz val="11"/>
            <color indexed="81"/>
            <rFont val="Times New Roman"/>
            <family val="1"/>
          </rPr>
          <t>Enter the Closing Date from the Note/Mortgage</t>
        </r>
        <r>
          <rPr>
            <sz val="9"/>
            <color indexed="81"/>
            <rFont val="Tahoma"/>
            <family val="2"/>
          </rPr>
          <t xml:space="preserve">
</t>
        </r>
      </text>
    </comment>
    <comment ref="C12" authorId="0" shapeId="0" xr:uid="{00000000-0006-0000-0100-000008000000}">
      <text>
        <r>
          <rPr>
            <sz val="10"/>
            <color indexed="81"/>
            <rFont val="Times New Roman"/>
            <family val="1"/>
          </rPr>
          <t>This amount must match the Amount Requested on the AHP Ownership Disbursement Request form submitted for the homebuyer. Note: The total AHP amount awarded for the project should generally be divided evenly among all project units.</t>
        </r>
      </text>
    </comment>
    <comment ref="E12" authorId="0" shapeId="0" xr:uid="{00000000-0006-0000-0100-000009000000}">
      <text>
        <r>
          <rPr>
            <sz val="10"/>
            <color indexed="81"/>
            <rFont val="Times New Roman"/>
            <family val="1"/>
          </rPr>
          <t>If a cash/funding source exsists, enter the name of the source(s) in the boxes provided.  This includes permanent debt, cash sources (i.e. HOME, SHOP, AHTF, etc…), etc… Submit the executed Notes/Mortgages, Grant Agreement(s), or grantor letters for the source(s) with the disbursement package.</t>
        </r>
      </text>
    </comment>
    <comment ref="E13" authorId="0" shapeId="0" xr:uid="{00000000-0006-0000-0100-00000A000000}">
      <text>
        <r>
          <rPr>
            <sz val="10"/>
            <color indexed="81"/>
            <rFont val="Times New Roman"/>
            <family val="1"/>
          </rPr>
          <t>If a cash/funding source exsists, enter the name of the source(s) in the boxes provided.  This includes permanent debt, cash sources (i.e. HOME, SHOP, AHTF, etc…), etc… Submit the executed Notes/Mortgages, Grant Agreement(s), or grantor letters for the source(s) with the disbursement package.</t>
        </r>
      </text>
    </comment>
    <comment ref="E14" authorId="0" shapeId="0" xr:uid="{00000000-0006-0000-0100-00000B000000}">
      <text>
        <r>
          <rPr>
            <sz val="10"/>
            <color indexed="81"/>
            <rFont val="Times New Roman"/>
            <family val="1"/>
          </rPr>
          <t>If a cash/funding source exsists, enter the name of the source(s) in the boxes provided.  This includes permanent debt, cash sources (i.e. HOME, SHOP, AHTF, etc…), etc… Submit the executed Notes/Mortgages, Grant Agreement(s), or grantor letters for the source(s) with the disbursement package.</t>
        </r>
      </text>
    </comment>
    <comment ref="E15" authorId="0" shapeId="0" xr:uid="{00000000-0006-0000-0100-00000C000000}">
      <text>
        <r>
          <rPr>
            <sz val="10"/>
            <color indexed="81"/>
            <rFont val="Times New Roman"/>
            <family val="1"/>
          </rPr>
          <t>If a cash/funding source exsists, enter the name of the source(s) in the boxes provided.  This includes permanent debt, cash sources (i.e. HOME, SHOP, AHTF, etc…), etc… Submit the executed Notes/Mortgages, Grant Agreement(s), or grantor letters for the source(s) with the disbursement package.</t>
        </r>
      </text>
    </comment>
    <comment ref="E16" authorId="0" shapeId="0" xr:uid="{00000000-0006-0000-0100-00000D000000}">
      <text>
        <r>
          <rPr>
            <sz val="10"/>
            <color indexed="81"/>
            <rFont val="Times New Roman"/>
            <family val="1"/>
          </rPr>
          <t>If a cash/funding source exsists, enter the name of the source(s) in the boxes provided.  This includes permanent debt, cash sources (i.e. HOME, SHOP, AHTF, etc…), etc… Submit the executed Notes/Mortgages, Grant Agreement(s), or grantor letters for the source(s) with the disbursement package.</t>
        </r>
      </text>
    </comment>
    <comment ref="E17" authorId="0" shapeId="0" xr:uid="{00000000-0006-0000-0100-00000E000000}">
      <text>
        <r>
          <rPr>
            <sz val="10"/>
            <color indexed="81"/>
            <rFont val="Times New Roman"/>
            <family val="1"/>
          </rPr>
          <t>If a cash/funding source exsists, enter the name of the source(s) in the boxes provided.  This includes permanent debt, cash sources (i.e. HOME, SHOP, AHTF, etc…), etc… Submit the executed Notes/Mortgages, Grant Agreement(s), or grantor letters for the source(s) with the disbursement package.</t>
        </r>
      </text>
    </comment>
    <comment ref="E18" authorId="0" shapeId="0" xr:uid="{00000000-0006-0000-0100-00000F000000}">
      <text>
        <r>
          <rPr>
            <sz val="10"/>
            <color indexed="81"/>
            <rFont val="Times New Roman"/>
            <family val="1"/>
          </rPr>
          <t>If a cash/funding source exsists, enter the name of the source(s) in the boxes provided.  This includes permanent debt, cash sources (i.e. HOME, SHOP, AHTF, etc…), etc… Submit the executed Notes/Mortgages, Grant Agreement(s), or grantor letters for the source(s) with the disbursement package.</t>
        </r>
      </text>
    </comment>
    <comment ref="E19" authorId="0" shapeId="0" xr:uid="{00000000-0006-0000-0100-000010000000}">
      <text>
        <r>
          <rPr>
            <sz val="10"/>
            <color indexed="81"/>
            <rFont val="Times New Roman"/>
            <family val="1"/>
          </rPr>
          <t>If a cash/funding source exsists, enter the name of the source(s) in the boxes provided.  This includes permanent debt, cash sources (i.e. HOME, SHOP, AHTF, etc…), etc… Submit the executed Notes/Mortgages, Grant Agreement(s), or grantor letters for the source(s) with the disbursement package.</t>
        </r>
      </text>
    </comment>
    <comment ref="C24" authorId="0" shapeId="0" xr:uid="{00000000-0006-0000-0100-000011000000}">
      <text>
        <r>
          <rPr>
            <sz val="10"/>
            <color indexed="81"/>
            <rFont val="Times New Roman"/>
            <family val="1"/>
          </rPr>
          <t>If the land was purchased (not donated) or purchased at a below market value, enter the price paid by the Sponsor as submitted and verified with a warranty deed, HUD-1 Settlement Statement, or Purchase Contract.
Also, submit a Property Value Assessment (PVA) or Appraisal dated within six months of the acquisition by the sponsor to verify the reasonableness of the acquisition cost.
Note: The FHLB must be able to reference the address or legal description on all documentation to the borrower's deed.
Do not enter an amount in the Donated Land Value category, if an amount is entered here.</t>
        </r>
      </text>
    </comment>
    <comment ref="C26" authorId="0" shapeId="0" xr:uid="{00000000-0006-0000-0100-000012000000}">
      <text>
        <r>
          <rPr>
            <sz val="10"/>
            <color indexed="81"/>
            <rFont val="Times New Roman"/>
            <family val="1"/>
          </rPr>
          <t>If the land was donated (not purchased), enter the value from the Property Value Assessment (PVA) or the appraisal dated within six months of the Sponsor’s acquisition and submit these documents with the disbursement package.
Also, submit a warranty deed, purchase contract, or letter from the grantor indicating that the land is donated.
Note: FHLB must be able to reference the address or legal description on all documentation to the borrower's deed.
Do not enter an amount in the Paid Land Cost category, if an amount is entered here.</t>
        </r>
      </text>
    </comment>
    <comment ref="C41" authorId="1" shapeId="0" xr:uid="{00000000-0006-0000-0100-000013000000}">
      <text>
        <r>
          <rPr>
            <sz val="10"/>
            <color indexed="81"/>
            <rFont val="Times New Roman"/>
            <family val="1"/>
          </rPr>
          <t>If the Sponsor is not the contractor, include the total of the construction contract plus change orders MINUS General Requirements, Construction Management/Overhead, and Contractors Profit in this line item. The General Requirements, Construction Management/Overhead, and Contractors Profit should be broken out to their respective line items. 
If the Sponsor is the contractor, breakout construction costs on the appropritate line item. 
Any costs that do not fit into any of the other specified line items should be included in the 'Construction/Rehab Hard Costs' line.</t>
        </r>
        <r>
          <rPr>
            <b/>
            <sz val="10"/>
            <color indexed="81"/>
            <rFont val="Times New Roman"/>
            <family val="1"/>
          </rPr>
          <t xml:space="preserve">
</t>
        </r>
      </text>
    </comment>
    <comment ref="C45" authorId="1" shapeId="0" xr:uid="{DD896125-A1AB-41A8-B75C-B5DDFC280BC4}">
      <text>
        <r>
          <rPr>
            <sz val="10"/>
            <color indexed="81"/>
            <rFont val="Times New Roman"/>
            <family val="1"/>
          </rPr>
          <t>Enter the value of donated professional labor if donated value for professional labor was inlcuded as a source.
All donated land, materials, or professional labor/services must show an offsetting source of funds associated with the value of each donation entered as a cost.</t>
        </r>
        <r>
          <rPr>
            <b/>
            <sz val="9"/>
            <color indexed="81"/>
            <rFont val="Tahoma"/>
            <family val="2"/>
          </rPr>
          <t xml:space="preserve">
</t>
        </r>
      </text>
    </comment>
    <comment ref="C46" authorId="1" shapeId="0" xr:uid="{C97BBECD-F403-4BDD-96E6-75B1A0A01DDC}">
      <text>
        <r>
          <rPr>
            <sz val="10"/>
            <color indexed="81"/>
            <rFont val="Times New Roman"/>
            <family val="1"/>
          </rPr>
          <t xml:space="preserve">Enter the value of donated materials if donated value for materials was inlcuded as a source.
All donated land, materials, or professional labor/services must show an offsetting source of funds associated with the value of each donation entered as a cost.
</t>
        </r>
      </text>
    </comment>
    <comment ref="C47" authorId="0" shapeId="0" xr:uid="{00000000-0006-0000-0100-000014000000}">
      <text>
        <r>
          <rPr>
            <sz val="10"/>
            <color indexed="81"/>
            <rFont val="Times New Roman"/>
            <family val="1"/>
          </rPr>
          <t>Total Contractor Costs must not exceed 14% of total hard costs as calculated by adding construction management/overhead, contractor profit, and general requirements divided by the total hard costs net of these three items.</t>
        </r>
      </text>
    </comment>
    <comment ref="C48" authorId="0" shapeId="0" xr:uid="{00000000-0006-0000-0100-000015000000}">
      <text>
        <r>
          <rPr>
            <sz val="10"/>
            <color indexed="81"/>
            <rFont val="Times New Roman"/>
            <family val="1"/>
          </rPr>
          <t>Total Contractor Costs must not exceed 14% of total hard costs as calculated by adding construction management/overhead, contractor profit, and general requirements divided by the total hard costs net of these three items.</t>
        </r>
      </text>
    </comment>
    <comment ref="C49" authorId="0" shapeId="0" xr:uid="{00000000-0006-0000-0100-000016000000}">
      <text>
        <r>
          <rPr>
            <sz val="10"/>
            <color indexed="81"/>
            <rFont val="Times New Roman"/>
            <family val="1"/>
          </rPr>
          <t>Total Contractor Costs must not exceed 14% of total hard costs as calculated by adding construction management/overhead, contractor profit, and general requirements divided by the total hard costs net of these three items.</t>
        </r>
      </text>
    </comment>
    <comment ref="C72" authorId="0" shapeId="0" xr:uid="{00000000-0006-0000-0100-000017000000}">
      <text>
        <r>
          <rPr>
            <sz val="10"/>
            <color indexed="81"/>
            <rFont val="Times New Roman"/>
            <family val="1"/>
          </rPr>
          <t>The Developer Fee percentage must not exceed 15% of Total Project Costs net developer fee, consultant fees, administrative costs,Organizational overhead costs, application preparation fees and similar costs.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Woolard, Crystal L.</author>
  </authors>
  <commentList>
    <comment ref="B89" authorId="0" shapeId="0" xr:uid="{00000000-0006-0000-0200-000001000000}">
      <text>
        <r>
          <rPr>
            <sz val="10"/>
            <color indexed="81"/>
            <rFont val="Times New Roman"/>
            <family val="1"/>
          </rPr>
          <t>Print the Output worksheet. Sign in the space provided, print your name (Sponsor contact), and add the current date. Submit the signed and dated worksheet with the disbursement package. 
Disbursement requests will not be reviewed if this form is not included in the disbursement package.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Samples, David M</author>
  </authors>
  <commentList>
    <comment ref="E2" authorId="0" shapeId="0" xr:uid="{00000000-0006-0000-0300-000001000000}">
      <text>
        <r>
          <rPr>
            <b/>
            <sz val="9"/>
            <color indexed="81"/>
            <rFont val="Tahoma"/>
            <family val="2"/>
          </rPr>
          <t>Samples, David M:</t>
        </r>
        <r>
          <rPr>
            <sz val="9"/>
            <color indexed="81"/>
            <rFont val="Tahoma"/>
            <family val="2"/>
          </rPr>
          <t xml:space="preserve">
The Market Interest Rate does not need to be updated for this file currently because it has no Precedents nor Dependents. </t>
        </r>
      </text>
    </comment>
  </commentList>
</comments>
</file>

<file path=xl/sharedStrings.xml><?xml version="1.0" encoding="utf-8"?>
<sst xmlns="http://schemas.openxmlformats.org/spreadsheetml/2006/main" count="307" uniqueCount="168">
  <si>
    <t>Total Hard Costs</t>
  </si>
  <si>
    <t>Total Project Costs</t>
  </si>
  <si>
    <t>Total Funding Sources</t>
  </si>
  <si>
    <t>Total Acquisition Costs</t>
  </si>
  <si>
    <t>Appraisal</t>
  </si>
  <si>
    <t>Hard Costs</t>
  </si>
  <si>
    <t>Soft Costs</t>
  </si>
  <si>
    <t>Real Estate Taxes</t>
  </si>
  <si>
    <t>Developer Fee</t>
  </si>
  <si>
    <t>Project Number:</t>
  </si>
  <si>
    <t>Funding Source Name</t>
  </si>
  <si>
    <t>Paid Land Cost</t>
  </si>
  <si>
    <t>Paid Building Cost</t>
  </si>
  <si>
    <t>Donated Land Value</t>
  </si>
  <si>
    <t>Donated Building Value</t>
  </si>
  <si>
    <t>Acquisition Closing Costs</t>
  </si>
  <si>
    <t>Other Acquisition Costs</t>
  </si>
  <si>
    <t>Demolition</t>
  </si>
  <si>
    <t>Site Utilities</t>
  </si>
  <si>
    <t>Drainage</t>
  </si>
  <si>
    <t>Landscaping</t>
  </si>
  <si>
    <t>Construction/Rehab Hard Costs</t>
  </si>
  <si>
    <t>Furnishings/Appliances</t>
  </si>
  <si>
    <t>Builder's Risk Insurance</t>
  </si>
  <si>
    <t>Builder's Liability Insurance</t>
  </si>
  <si>
    <t>Donated Professional Labor Value</t>
  </si>
  <si>
    <t>Donated Materials Value</t>
  </si>
  <si>
    <t>General Requirements</t>
  </si>
  <si>
    <t>Construction Management/Overhead</t>
  </si>
  <si>
    <t>Contractor's Profit</t>
  </si>
  <si>
    <t>Construction Loan Interest</t>
  </si>
  <si>
    <t>Construction Loan Fee</t>
  </si>
  <si>
    <t>Bridge Loan Fee</t>
  </si>
  <si>
    <t>Bridge Loan Interest</t>
  </si>
  <si>
    <t>Permanent Loan Fee</t>
  </si>
  <si>
    <t>Engineering Fees</t>
  </si>
  <si>
    <t>Architecture Fees</t>
  </si>
  <si>
    <t>Market Study</t>
  </si>
  <si>
    <t xml:space="preserve">Survey </t>
  </si>
  <si>
    <t>Energy Audit</t>
  </si>
  <si>
    <t>Inspection Fees</t>
  </si>
  <si>
    <t>Consultant Fee</t>
  </si>
  <si>
    <t>Organizational Overhead</t>
  </si>
  <si>
    <t>Application Preparer Fee</t>
  </si>
  <si>
    <t>Relocation  Costs</t>
  </si>
  <si>
    <t>Rent up/Marketing</t>
  </si>
  <si>
    <t>Site Security</t>
  </si>
  <si>
    <t xml:space="preserve">Total Soft Costs </t>
  </si>
  <si>
    <t>Acquisition Costs</t>
  </si>
  <si>
    <t>AHP Requested</t>
  </si>
  <si>
    <t>Project Funding Sources - Permanent Financing and Equity Sources</t>
  </si>
  <si>
    <t>Project Costs</t>
  </si>
  <si>
    <t>Define Other:</t>
  </si>
  <si>
    <t>Unit Size</t>
  </si>
  <si>
    <t>Funding Amount</t>
  </si>
  <si>
    <t>Liens and Back Taxes</t>
  </si>
  <si>
    <t>Trench work, backfill &amp; compaction</t>
  </si>
  <si>
    <t>Driveways, sidewalks (road and walks)</t>
  </si>
  <si>
    <t>Underground Water &amp; Sewer</t>
  </si>
  <si>
    <t>Local building permits/fees</t>
  </si>
  <si>
    <t>Environmental Study/Report</t>
  </si>
  <si>
    <t>Accounting Fee</t>
  </si>
  <si>
    <t>Title &amp; Recording Costs</t>
  </si>
  <si>
    <t>Legal Fees</t>
  </si>
  <si>
    <t>Tax/Insurance Escrows</t>
  </si>
  <si>
    <t>Off-Site Improvements (OSI)</t>
  </si>
  <si>
    <t>Define OSI:</t>
  </si>
  <si>
    <t>Other Soft Costs</t>
  </si>
  <si>
    <t>Other Hard/Construction Costs</t>
  </si>
  <si>
    <t>Residential Costs</t>
  </si>
  <si>
    <t>Income Targeting</t>
  </si>
  <si>
    <t xml:space="preserve"> ≤ 30% AMI</t>
  </si>
  <si>
    <t xml:space="preserve"> ≤ 50% AMI</t>
  </si>
  <si>
    <t xml:space="preserve"> &gt; 50% ≤ 60% AMI</t>
  </si>
  <si>
    <t xml:space="preserve"> &gt; 60% ≤ 70% AMI</t>
  </si>
  <si>
    <t xml:space="preserve"> &gt; 70% ≤ 80% AMI</t>
  </si>
  <si>
    <t>&gt; 80% AMI</t>
  </si>
  <si>
    <t>Bed</t>
  </si>
  <si>
    <t>Efficiency</t>
  </si>
  <si>
    <t>SRO</t>
  </si>
  <si>
    <t>Market Interest Rate</t>
  </si>
  <si>
    <t xml:space="preserve">AMI Adjusted for Family Size Table </t>
  </si>
  <si>
    <t>Eff</t>
  </si>
  <si>
    <t>1 Person (70%)</t>
  </si>
  <si>
    <t>2 People (80%)</t>
  </si>
  <si>
    <t>3 People (90%)</t>
  </si>
  <si>
    <t>4 People (100%)</t>
  </si>
  <si>
    <t>5 People (108%)</t>
  </si>
  <si>
    <t>6 People (116%)</t>
  </si>
  <si>
    <t>7 People (124%)</t>
  </si>
  <si>
    <t>8 People (132%)</t>
  </si>
  <si>
    <t>Worksheet:</t>
  </si>
  <si>
    <t>Purpose:</t>
  </si>
  <si>
    <t>Notes for Users:</t>
  </si>
  <si>
    <t>Table of Contents:</t>
  </si>
  <si>
    <t>Section Color</t>
  </si>
  <si>
    <t>Section</t>
  </si>
  <si>
    <t>Tab Name</t>
  </si>
  <si>
    <t>Purpose</t>
  </si>
  <si>
    <t>Documentation</t>
  </si>
  <si>
    <t>Standard Formats Used within Workbook:</t>
  </si>
  <si>
    <t>Manually input data is entered in cells shaded in light yellow and blue text</t>
  </si>
  <si>
    <t>Date</t>
  </si>
  <si>
    <t>Change</t>
  </si>
  <si>
    <t>Contains inputs on basic project funding sources and costs.</t>
  </si>
  <si>
    <t>Comments</t>
  </si>
  <si>
    <t>Worksheet</t>
  </si>
  <si>
    <t>User Making Change</t>
  </si>
  <si>
    <t xml:space="preserve">FHLB Use Only- Identifies what is found in the workbook. </t>
  </si>
  <si>
    <t>DevelopmentBudget</t>
  </si>
  <si>
    <t>Instructions</t>
  </si>
  <si>
    <t xml:space="preserve">Complete to budget sources and costs. </t>
  </si>
  <si>
    <t>Input</t>
  </si>
  <si>
    <t>Output</t>
  </si>
  <si>
    <t>Input-DevelopmentBudget</t>
  </si>
  <si>
    <t>Output-DevelopmentBudget</t>
  </si>
  <si>
    <t xml:space="preserve">Uses inputs to calculate budget sources and costs. </t>
  </si>
  <si>
    <t>Project Funding Sources - Permanent Financing and Sources</t>
  </si>
  <si>
    <t>Homebuyer Name:</t>
  </si>
  <si>
    <t>Homebuyer Address:</t>
  </si>
  <si>
    <t>Closing Date:</t>
  </si>
  <si>
    <t>Homebuyer Downpayment</t>
  </si>
  <si>
    <t>Sponsor Signature:</t>
  </si>
  <si>
    <t>Sponsor Typed Name:</t>
  </si>
  <si>
    <t>Date:</t>
  </si>
  <si>
    <t>Sponsor Signature Sign-off</t>
  </si>
  <si>
    <t>Affordable Housing Program
Ownership Development Budget</t>
  </si>
  <si>
    <t>This workbook is used to report total development costs and funding sources for completed ownership units being submitted for AHP funding. Enter information in the 'Input-DevelopmentBudget' worksheet. Totals will be generated in the 'Output-DevelopmentBudget' worksheet. The 'Output-DevelopmentBudget' worksheet must be printed, signed and dated, and submitted with the AHP disbursement request documents.</t>
  </si>
  <si>
    <t>Dual-Reviewer</t>
  </si>
  <si>
    <t>CLW</t>
  </si>
  <si>
    <t>DMS</t>
  </si>
  <si>
    <t>Added formula to calculate Contractor Costs percentage</t>
  </si>
  <si>
    <t>Added formula to alert for Contractor Costs either exceeding 14% or being in acceptable range</t>
  </si>
  <si>
    <t>Added formula to calculate Developer Fee percentage</t>
  </si>
  <si>
    <t>Added formula to alert for Developer Fee either exceeing 15% or being in acceptable range</t>
  </si>
  <si>
    <t>Added formula to alert when TPC exceeds 215,000</t>
  </si>
  <si>
    <t>Added comments to the following cells:
*Project Number
*Homebuyer Name
*Homebuyer Address
*Cloing Date
*AHP Requested
*Funding Source Name
*Paid Land Cost
*Donated Land Value
*General Requirements
*Construction Management/Overhead
*Contractor's Profit
*Developer Fee</t>
  </si>
  <si>
    <t>Added two (duplicate) formulas to alert for Total Project Sources not equal to Total Project Costs next to each total</t>
  </si>
  <si>
    <t>Removed Loan Term Amortization and Rate columns/rows and replaced with columns/rows for additional Sources</t>
  </si>
  <si>
    <t>Removed Loan Term Amortization, Rate and Annual Debt Service columns/rows and replaced with columns/rows for additional Sources</t>
  </si>
  <si>
    <t xml:space="preserve">Updated the formula in cell C22 to include the cells added in HI13-H21. </t>
  </si>
  <si>
    <t>Update the formula for excessive TPC from 215,000 to 250,000 per the 2022 IP</t>
  </si>
  <si>
    <t>Closing Costs:</t>
  </si>
  <si>
    <t>Closing Costs</t>
  </si>
  <si>
    <t>Added 'Closing Costs' to cells G2, H2 and inserted new row 76 to add 'Closing Costs'.</t>
  </si>
  <si>
    <t>Added 'Closing Costs' to cells G2 and inserted new row 77 to add 'Closing Costs'.</t>
  </si>
  <si>
    <t>Added formula to cell H2 to reference cell H2 from the input tab.</t>
  </si>
  <si>
    <t>N/A</t>
  </si>
  <si>
    <t>Taxes/Insurance/HOA:</t>
  </si>
  <si>
    <t>Donate Land Value</t>
  </si>
  <si>
    <t xml:space="preserve">Member Contribution </t>
  </si>
  <si>
    <t xml:space="preserve">Sponsor Contribution </t>
  </si>
  <si>
    <t>Total Unit  Sq. Footage:</t>
  </si>
  <si>
    <t xml:space="preserve">Permanent Loan </t>
  </si>
  <si>
    <t>Member Contribution</t>
  </si>
  <si>
    <t>Total Unit Sq. Footage:</t>
  </si>
  <si>
    <t>All costs and sources for the above homebuyer are accurate to the best of my knowledge and contain no ineligible costs (signage, drinks/food, t-shirts, lawn mowers, gifts/gift cards, entertainment, parking fees, cell phone bills, gas, donated employee labor, etc.)</t>
  </si>
  <si>
    <t>Cells with formula outputs are shaded in green and black text</t>
  </si>
  <si>
    <t>Cells with totals are shaded in gray and black text</t>
  </si>
  <si>
    <t>JMB</t>
  </si>
  <si>
    <t xml:space="preserve">corrected developer fee calculation to include C84-C87 in numerator and denominator) </t>
  </si>
  <si>
    <t>MM/DD/YYYY</t>
  </si>
  <si>
    <t>Project Number</t>
  </si>
  <si>
    <t>Homebuyer Name</t>
  </si>
  <si>
    <t>Homebuyer Address</t>
  </si>
  <si>
    <t>Taxes/Ins./HOA</t>
  </si>
  <si>
    <t>Sq. Footage</t>
  </si>
  <si>
    <t>corrected/ added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</si>
</sst>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4" formatCode="_(&quot;$&quot;* #,##0.00_);_(&quot;$&quot;* \(#,##0.00\);_(&quot;$&quot;* &quot;-&quot;??_);_(@_)"/>
    <numFmt numFmtId="43" formatCode="_(* #,##0.00_);_(* \(#,##0.00\);_(* &quot;-&quot;??_);_(@_)"/>
    <numFmt numFmtId="164" formatCode="\$###0.00;\$###0.00"/>
    <numFmt numFmtId="165" formatCode="\$#,##0.00;\$#,##0.00"/>
    <numFmt numFmtId="166" formatCode="&quot;$&quot;#,##0.00"/>
    <numFmt numFmtId="167" formatCode="General_)"/>
    <numFmt numFmtId="168" formatCode="#,##0.00;[Red]#,##0.00"/>
    <numFmt numFmtId="169" formatCode="m/d/yyyy;@"/>
    <numFmt numFmtId="170" formatCode="_(* #,##0_);_(* \(#,##0\);_(* &quot;-&quot;??_);_(@_)"/>
  </numFmts>
  <fonts count="48" x14ac:knownFonts="1">
    <font>
      <sz val="10"/>
      <color rgb="FF000000"/>
      <name val="Times New Roman"/>
      <charset val="204"/>
    </font>
    <font>
      <sz val="11"/>
      <color rgb="FF000000"/>
      <name val="Times New Roman"/>
      <family val="1"/>
    </font>
    <font>
      <sz val="10"/>
      <color rgb="FF000000"/>
      <name val="Times New Roman"/>
      <family val="1"/>
    </font>
    <font>
      <sz val="10"/>
      <color rgb="FF000000"/>
      <name val="Times New Roman"/>
      <family val="1"/>
    </font>
    <font>
      <b/>
      <sz val="10"/>
      <color rgb="FF000000"/>
      <name val="Times New Roman"/>
      <family val="1"/>
    </font>
    <font>
      <b/>
      <sz val="10"/>
      <name val="Times New Roman"/>
      <family val="1"/>
    </font>
    <font>
      <sz val="10"/>
      <color rgb="FFFF0000"/>
      <name val="Times New Roman"/>
      <family val="1"/>
    </font>
    <font>
      <sz val="10"/>
      <color rgb="FF000000"/>
      <name val="Times New Roman"/>
      <family val="1"/>
    </font>
    <font>
      <sz val="10"/>
      <name val="Times New Roman"/>
      <family val="1"/>
    </font>
    <font>
      <sz val="10"/>
      <color theme="0"/>
      <name val="Times New Roman"/>
      <family val="1"/>
    </font>
    <font>
      <i/>
      <sz val="10"/>
      <name val="Times New Roman"/>
      <family val="1"/>
    </font>
    <font>
      <i/>
      <sz val="10"/>
      <color rgb="FF000000"/>
      <name val="Times New Roman"/>
      <family val="1"/>
    </font>
    <font>
      <b/>
      <sz val="10"/>
      <name val="Arial"/>
      <family val="2"/>
    </font>
    <font>
      <sz val="10"/>
      <name val="Arial"/>
      <family val="2"/>
    </font>
    <font>
      <sz val="10"/>
      <name val="Helv"/>
    </font>
    <font>
      <sz val="8"/>
      <name val="Arial"/>
      <family val="2"/>
    </font>
    <font>
      <b/>
      <sz val="8"/>
      <color rgb="FF000000"/>
      <name val="Arial"/>
      <family val="2"/>
    </font>
    <font>
      <sz val="10"/>
      <color rgb="FF000000"/>
      <name val="Arial"/>
      <family val="2"/>
    </font>
    <font>
      <b/>
      <sz val="9"/>
      <color rgb="FF000000"/>
      <name val="Arial"/>
      <family val="2"/>
    </font>
    <font>
      <sz val="9"/>
      <name val="Arial"/>
      <family val="2"/>
    </font>
    <font>
      <b/>
      <sz val="8"/>
      <name val="Arial"/>
      <family val="2"/>
    </font>
    <font>
      <b/>
      <u/>
      <sz val="10"/>
      <color rgb="FF000000"/>
      <name val="Times New Roman"/>
      <family val="1"/>
    </font>
    <font>
      <b/>
      <sz val="14"/>
      <color rgb="FF002060"/>
      <name val="Times New Roman"/>
      <family val="1"/>
    </font>
    <font>
      <b/>
      <sz val="12"/>
      <color rgb="FF002060"/>
      <name val="Times New Roman"/>
      <family val="1"/>
    </font>
    <font>
      <b/>
      <sz val="10"/>
      <color indexed="9"/>
      <name val="Arial"/>
      <family val="2"/>
    </font>
    <font>
      <i/>
      <sz val="10"/>
      <name val="Arial"/>
      <family val="2"/>
    </font>
    <font>
      <sz val="10"/>
      <color rgb="FFC00000"/>
      <name val="Arial"/>
      <family val="2"/>
    </font>
    <font>
      <sz val="10"/>
      <color rgb="FFC00000"/>
      <name val="Times New Roman"/>
      <family val="1"/>
    </font>
    <font>
      <i/>
      <sz val="10"/>
      <color rgb="FFC00000"/>
      <name val="Arial"/>
      <family val="2"/>
    </font>
    <font>
      <b/>
      <sz val="10"/>
      <color rgb="FF0070C0"/>
      <name val="Times New Roman"/>
      <family val="1"/>
    </font>
    <font>
      <sz val="10"/>
      <color rgb="FF0070C0"/>
      <name val="Times New Roman"/>
      <family val="1"/>
    </font>
    <font>
      <sz val="10"/>
      <name val="MS Sans Serif"/>
      <family val="2"/>
    </font>
    <font>
      <b/>
      <sz val="12"/>
      <name val="Times New Roman"/>
      <family val="1"/>
    </font>
    <font>
      <b/>
      <sz val="10"/>
      <color indexed="56"/>
      <name val="Wingdings"/>
      <charset val="2"/>
    </font>
    <font>
      <b/>
      <sz val="10"/>
      <color indexed="9"/>
      <name val="Times New Roman"/>
      <family val="1"/>
    </font>
    <font>
      <sz val="10"/>
      <color indexed="9"/>
      <name val="Times New Roman"/>
      <family val="1"/>
    </font>
    <font>
      <sz val="10"/>
      <color indexed="12"/>
      <name val="Times New Roman"/>
      <family val="1"/>
    </font>
    <font>
      <sz val="10"/>
      <color rgb="FF0070C0"/>
      <name val="Arial"/>
      <family val="2"/>
    </font>
    <font>
      <sz val="9"/>
      <color indexed="81"/>
      <name val="Tahoma"/>
      <family val="2"/>
    </font>
    <font>
      <b/>
      <sz val="9"/>
      <color indexed="81"/>
      <name val="Tahoma"/>
      <family val="2"/>
    </font>
    <font>
      <sz val="9"/>
      <color rgb="FF000000"/>
      <name val="Times New Roman"/>
      <family val="1"/>
    </font>
    <font>
      <sz val="10"/>
      <color indexed="81"/>
      <name val="Times New Roman"/>
      <family val="1"/>
    </font>
    <font>
      <b/>
      <sz val="11"/>
      <name val="Times New Roman"/>
      <family val="1"/>
    </font>
    <font>
      <b/>
      <sz val="11"/>
      <color rgb="FFFF0000"/>
      <name val="Times New Roman"/>
      <family val="1"/>
    </font>
    <font>
      <sz val="10"/>
      <color rgb="FF000000"/>
      <name val="Times New Roman"/>
      <family val="1"/>
    </font>
    <font>
      <sz val="11"/>
      <color indexed="81"/>
      <name val="Times New Roman"/>
      <family val="1"/>
    </font>
    <font>
      <b/>
      <sz val="11"/>
      <color indexed="81"/>
      <name val="Times New Roman"/>
      <family val="1"/>
    </font>
    <font>
      <b/>
      <sz val="10"/>
      <color indexed="81"/>
      <name val="Times New Roman"/>
      <family val="1"/>
    </font>
  </fonts>
  <fills count="19">
    <fill>
      <patternFill patternType="none"/>
    </fill>
    <fill>
      <patternFill patternType="gray125"/>
    </fill>
    <fill>
      <patternFill patternType="solid">
        <fgColor rgb="FFFFFFFF"/>
      </patternFill>
    </fill>
    <fill>
      <patternFill patternType="solid">
        <fgColor rgb="FFD2D2D2"/>
      </patternFill>
    </fill>
    <fill>
      <patternFill patternType="solid">
        <fgColor theme="0" tint="-0.14999847407452621"/>
        <bgColor indexed="64"/>
      </patternFill>
    </fill>
    <fill>
      <patternFill patternType="solid">
        <fgColor rgb="FFFFFF99"/>
        <bgColor indexed="64"/>
      </patternFill>
    </fill>
    <fill>
      <patternFill patternType="solid">
        <fgColor theme="1"/>
        <bgColor indexed="64"/>
      </patternFill>
    </fill>
    <fill>
      <patternFill patternType="solid">
        <fgColor theme="0"/>
        <bgColor indexed="64"/>
      </patternFill>
    </fill>
    <fill>
      <patternFill patternType="gray0625"/>
    </fill>
    <fill>
      <patternFill patternType="solid">
        <fgColor indexed="56"/>
        <bgColor indexed="64"/>
      </patternFill>
    </fill>
    <fill>
      <patternFill patternType="solid">
        <fgColor indexed="9"/>
        <bgColor indexed="64"/>
      </patternFill>
    </fill>
    <fill>
      <patternFill patternType="solid">
        <fgColor rgb="FF99FFCC"/>
        <bgColor indexed="64"/>
      </patternFill>
    </fill>
    <fill>
      <patternFill patternType="solid">
        <fgColor indexed="48"/>
        <bgColor indexed="64"/>
      </patternFill>
    </fill>
    <fill>
      <patternFill patternType="solid">
        <fgColor rgb="FF003366"/>
        <bgColor indexed="64"/>
      </patternFill>
    </fill>
    <fill>
      <patternFill patternType="solid">
        <fgColor indexed="42"/>
        <bgColor indexed="64"/>
      </patternFill>
    </fill>
    <fill>
      <patternFill patternType="solid">
        <fgColor rgb="FFCCFFCC"/>
        <bgColor indexed="64"/>
      </patternFill>
    </fill>
    <fill>
      <patternFill patternType="gray0625">
        <bgColor theme="0" tint="-0.14999847407452621"/>
      </patternFill>
    </fill>
    <fill>
      <patternFill patternType="solid">
        <fgColor theme="6" tint="0.59999389629810485"/>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auto="1"/>
      </top>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indexed="8"/>
      </left>
      <right style="thin">
        <color indexed="8"/>
      </right>
      <top style="thin">
        <color indexed="8"/>
      </top>
      <bottom style="thin">
        <color indexed="8"/>
      </bottom>
      <diagonal/>
    </border>
    <border>
      <left/>
      <right style="thin">
        <color indexed="64"/>
      </right>
      <top style="thin">
        <color indexed="8"/>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12">
    <xf numFmtId="0" fontId="0" fillId="0" borderId="0"/>
    <xf numFmtId="9" fontId="2" fillId="0" borderId="0" applyFont="0" applyFill="0" applyBorder="0" applyAlignment="0" applyProtection="0"/>
    <xf numFmtId="0" fontId="3" fillId="0" borderId="0"/>
    <xf numFmtId="44" fontId="7" fillId="0" borderId="0" applyFont="0" applyFill="0" applyBorder="0" applyAlignment="0" applyProtection="0"/>
    <xf numFmtId="167" fontId="14" fillId="0" borderId="0"/>
    <xf numFmtId="0" fontId="31" fillId="0" borderId="0"/>
    <xf numFmtId="40" fontId="31" fillId="0" borderId="0" applyFont="0" applyFill="0" applyBorder="0" applyAlignment="0" applyProtection="0"/>
    <xf numFmtId="8" fontId="31" fillId="0" borderId="0" applyFont="0" applyFill="0" applyBorder="0" applyAlignment="0" applyProtection="0"/>
    <xf numFmtId="0" fontId="13" fillId="0" borderId="0"/>
    <xf numFmtId="0" fontId="33" fillId="0" borderId="0" applyFill="0" applyBorder="0">
      <alignment horizontal="center" vertical="center"/>
      <protection locked="0"/>
    </xf>
    <xf numFmtId="0" fontId="13" fillId="0" borderId="0"/>
    <xf numFmtId="43" fontId="44" fillId="0" borderId="0" applyFont="0" applyFill="0" applyBorder="0" applyAlignment="0" applyProtection="0"/>
  </cellStyleXfs>
  <cellXfs count="303">
    <xf numFmtId="0" fontId="0" fillId="2" borderId="0" xfId="0" applyFill="1" applyAlignment="1">
      <alignment horizontal="left" vertical="top"/>
    </xf>
    <xf numFmtId="0" fontId="1" fillId="0" borderId="0" xfId="0" applyFont="1" applyAlignment="1">
      <alignment horizontal="left" vertical="top"/>
    </xf>
    <xf numFmtId="0" fontId="1" fillId="2" borderId="0" xfId="0" applyFont="1" applyFill="1" applyAlignment="1">
      <alignment horizontal="left" vertical="top"/>
    </xf>
    <xf numFmtId="0" fontId="1" fillId="2" borderId="0" xfId="0" applyFont="1" applyFill="1" applyAlignment="1">
      <alignment horizontal="left" vertical="center"/>
    </xf>
    <xf numFmtId="0" fontId="1" fillId="0" borderId="0" xfId="0" applyFont="1" applyAlignment="1">
      <alignment horizontal="left" vertical="center"/>
    </xf>
    <xf numFmtId="165" fontId="4" fillId="0" borderId="0" xfId="0" applyNumberFormat="1" applyFont="1" applyAlignment="1">
      <alignment vertical="center"/>
    </xf>
    <xf numFmtId="0" fontId="5" fillId="0" borderId="0" xfId="0" applyFont="1" applyAlignment="1">
      <alignment vertical="center"/>
    </xf>
    <xf numFmtId="0" fontId="5" fillId="2" borderId="0" xfId="0" applyFont="1" applyFill="1" applyAlignment="1">
      <alignment horizontal="center" vertical="top"/>
    </xf>
    <xf numFmtId="0" fontId="2" fillId="2" borderId="0" xfId="0" applyFont="1" applyFill="1" applyAlignment="1">
      <alignment horizontal="left" vertical="top"/>
    </xf>
    <xf numFmtId="0" fontId="2" fillId="0" borderId="0" xfId="0" applyFont="1" applyAlignment="1">
      <alignment horizontal="left" vertical="top"/>
    </xf>
    <xf numFmtId="0" fontId="5" fillId="2" borderId="0" xfId="0" applyFont="1" applyFill="1" applyAlignment="1">
      <alignment vertical="top"/>
    </xf>
    <xf numFmtId="0" fontId="2" fillId="0" borderId="0" xfId="0" applyFont="1" applyAlignment="1">
      <alignment vertical="top"/>
    </xf>
    <xf numFmtId="0" fontId="5" fillId="0" borderId="0" xfId="0" applyFont="1" applyAlignment="1">
      <alignment vertical="top"/>
    </xf>
    <xf numFmtId="0" fontId="2" fillId="2" borderId="0" xfId="0" applyFont="1" applyFill="1" applyAlignment="1">
      <alignment horizontal="left" vertical="center"/>
    </xf>
    <xf numFmtId="164" fontId="6" fillId="2" borderId="0" xfId="0" applyNumberFormat="1" applyFont="1" applyFill="1" applyAlignment="1">
      <alignment vertical="center"/>
    </xf>
    <xf numFmtId="0" fontId="4" fillId="0" borderId="0" xfId="0" applyFont="1" applyAlignment="1">
      <alignment vertical="center"/>
    </xf>
    <xf numFmtId="0" fontId="5" fillId="4" borderId="4" xfId="0" applyFont="1" applyFill="1" applyBorder="1" applyAlignment="1">
      <alignment vertical="top"/>
    </xf>
    <xf numFmtId="0" fontId="5" fillId="4" borderId="5" xfId="0" applyFont="1" applyFill="1" applyBorder="1" applyAlignment="1">
      <alignment vertical="top"/>
    </xf>
    <xf numFmtId="0" fontId="5" fillId="0" borderId="0" xfId="0" applyFont="1" applyAlignment="1">
      <alignment horizontal="center" vertical="top"/>
    </xf>
    <xf numFmtId="0" fontId="2" fillId="0" borderId="4" xfId="0" applyFont="1" applyBorder="1" applyAlignment="1">
      <alignment horizontal="left" vertical="top"/>
    </xf>
    <xf numFmtId="0" fontId="5" fillId="0" borderId="9" xfId="0" applyFont="1" applyBorder="1" applyAlignment="1">
      <alignment vertical="top"/>
    </xf>
    <xf numFmtId="0" fontId="2" fillId="0" borderId="4" xfId="0" applyFont="1" applyBorder="1" applyAlignment="1">
      <alignment horizontal="left" vertical="center"/>
    </xf>
    <xf numFmtId="0" fontId="2" fillId="2" borderId="4" xfId="0" applyFont="1" applyFill="1" applyBorder="1" applyAlignment="1">
      <alignment horizontal="left" vertical="center"/>
    </xf>
    <xf numFmtId="0" fontId="5" fillId="0" borderId="4" xfId="0" applyFont="1" applyBorder="1" applyAlignment="1">
      <alignment vertical="center"/>
    </xf>
    <xf numFmtId="0" fontId="2" fillId="0" borderId="5" xfId="0" applyFont="1" applyBorder="1" applyAlignment="1">
      <alignment vertical="center"/>
    </xf>
    <xf numFmtId="165" fontId="2" fillId="0" borderId="0" xfId="0" applyNumberFormat="1" applyFont="1" applyAlignment="1">
      <alignment horizontal="right" vertical="center"/>
    </xf>
    <xf numFmtId="0" fontId="5" fillId="4" borderId="4" xfId="0" applyFont="1" applyFill="1" applyBorder="1" applyAlignment="1">
      <alignment vertical="center"/>
    </xf>
    <xf numFmtId="0" fontId="5" fillId="4" borderId="5" xfId="0" applyFont="1" applyFill="1" applyBorder="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5" fillId="0" borderId="5" xfId="0" applyFont="1" applyBorder="1" applyAlignment="1">
      <alignment vertical="center"/>
    </xf>
    <xf numFmtId="0" fontId="2" fillId="2" borderId="4" xfId="0" applyFont="1" applyFill="1" applyBorder="1" applyAlignment="1">
      <alignment horizontal="left" vertical="top"/>
    </xf>
    <xf numFmtId="10" fontId="2" fillId="2" borderId="4" xfId="1" applyNumberFormat="1" applyFont="1" applyFill="1" applyBorder="1" applyAlignment="1">
      <alignment horizontal="left" vertical="center"/>
    </xf>
    <xf numFmtId="165" fontId="2" fillId="0" borderId="0" xfId="0" applyNumberFormat="1" applyFont="1" applyAlignment="1">
      <alignment vertical="center"/>
    </xf>
    <xf numFmtId="0" fontId="2" fillId="0" borderId="0" xfId="0" applyFont="1" applyAlignment="1">
      <alignment vertical="center"/>
    </xf>
    <xf numFmtId="4" fontId="2" fillId="2" borderId="4" xfId="0" applyNumberFormat="1" applyFont="1" applyFill="1" applyBorder="1" applyAlignment="1">
      <alignment horizontal="left" vertical="center"/>
    </xf>
    <xf numFmtId="164" fontId="2" fillId="0" borderId="0" xfId="0" applyNumberFormat="1" applyFont="1" applyAlignment="1">
      <alignment vertical="center"/>
    </xf>
    <xf numFmtId="4" fontId="2" fillId="2" borderId="0" xfId="0" applyNumberFormat="1" applyFont="1" applyFill="1" applyAlignment="1">
      <alignment horizontal="left" vertical="center"/>
    </xf>
    <xf numFmtId="0" fontId="4" fillId="0" borderId="4" xfId="0" applyFont="1" applyBorder="1" applyAlignment="1">
      <alignment horizontal="left" vertical="top"/>
    </xf>
    <xf numFmtId="0" fontId="5" fillId="0" borderId="6" xfId="0" applyFont="1" applyBorder="1" applyAlignment="1">
      <alignment vertical="center"/>
    </xf>
    <xf numFmtId="0" fontId="4" fillId="4" borderId="4" xfId="0" applyFont="1" applyFill="1" applyBorder="1" applyAlignment="1">
      <alignment horizontal="left" vertical="center"/>
    </xf>
    <xf numFmtId="0" fontId="5" fillId="4" borderId="6" xfId="0" applyFont="1" applyFill="1" applyBorder="1" applyAlignment="1">
      <alignment vertical="center"/>
    </xf>
    <xf numFmtId="0" fontId="4" fillId="0" borderId="0" xfId="0" applyFont="1" applyAlignment="1">
      <alignment horizontal="left" vertical="center"/>
    </xf>
    <xf numFmtId="165" fontId="4" fillId="0" borderId="0" xfId="0" applyNumberFormat="1" applyFont="1" applyAlignment="1">
      <alignment horizontal="center" vertical="center"/>
    </xf>
    <xf numFmtId="0" fontId="12" fillId="0" borderId="1" xfId="0" applyFont="1" applyBorder="1" applyAlignment="1">
      <alignment horizontal="center"/>
    </xf>
    <xf numFmtId="0" fontId="0" fillId="6" borderId="0" xfId="0" applyFill="1"/>
    <xf numFmtId="0" fontId="12" fillId="0" borderId="1" xfId="0" applyFont="1" applyBorder="1"/>
    <xf numFmtId="0" fontId="13" fillId="0" borderId="1" xfId="0" applyFont="1" applyBorder="1"/>
    <xf numFmtId="0" fontId="13" fillId="0" borderId="4" xfId="0" applyFont="1" applyBorder="1"/>
    <xf numFmtId="0" fontId="0" fillId="0" borderId="0" xfId="0"/>
    <xf numFmtId="0" fontId="0" fillId="7" borderId="0" xfId="0" applyFill="1"/>
    <xf numFmtId="0" fontId="0" fillId="0" borderId="1" xfId="0" applyBorder="1"/>
    <xf numFmtId="0" fontId="0" fillId="0" borderId="1" xfId="0" applyBorder="1" applyAlignment="1">
      <alignment wrapText="1"/>
    </xf>
    <xf numFmtId="0" fontId="0" fillId="0" borderId="4" xfId="0" applyBorder="1"/>
    <xf numFmtId="0" fontId="0" fillId="6" borderId="15" xfId="0" applyFill="1" applyBorder="1"/>
    <xf numFmtId="167" fontId="15" fillId="0" borderId="2" xfId="4" quotePrefix="1" applyFont="1" applyBorder="1" applyAlignment="1">
      <alignment horizontal="center" vertical="center"/>
    </xf>
    <xf numFmtId="167" fontId="15" fillId="0" borderId="11" xfId="4" quotePrefix="1" applyFont="1" applyBorder="1" applyAlignment="1">
      <alignment horizontal="center" vertical="center"/>
    </xf>
    <xf numFmtId="0" fontId="16" fillId="2" borderId="14" xfId="0" applyFont="1" applyFill="1" applyBorder="1" applyAlignment="1">
      <alignment horizontal="right" vertical="center"/>
    </xf>
    <xf numFmtId="0" fontId="17" fillId="2" borderId="0" xfId="0" applyFont="1" applyFill="1" applyAlignment="1">
      <alignment horizontal="left" vertical="top"/>
    </xf>
    <xf numFmtId="0" fontId="18" fillId="2" borderId="14" xfId="0" applyFont="1" applyFill="1" applyBorder="1" applyAlignment="1">
      <alignment horizontal="center" vertical="top"/>
    </xf>
    <xf numFmtId="167" fontId="19" fillId="0" borderId="14" xfId="4" applyFont="1" applyBorder="1" applyAlignment="1">
      <alignment horizontal="right" vertical="center"/>
    </xf>
    <xf numFmtId="167" fontId="13" fillId="0" borderId="0" xfId="4" applyFont="1" applyAlignment="1">
      <alignment horizontal="center" vertical="center"/>
    </xf>
    <xf numFmtId="5" fontId="13" fillId="0" borderId="0" xfId="4" applyNumberFormat="1" applyFont="1" applyAlignment="1">
      <alignment horizontal="center" vertical="center"/>
    </xf>
    <xf numFmtId="5" fontId="13" fillId="0" borderId="0" xfId="4" quotePrefix="1" applyNumberFormat="1" applyFont="1" applyAlignment="1">
      <alignment horizontal="right" vertical="center"/>
    </xf>
    <xf numFmtId="5" fontId="20" fillId="0" borderId="7" xfId="4" applyNumberFormat="1" applyFont="1" applyBorder="1" applyAlignment="1">
      <alignment horizontal="centerContinuous" vertical="center"/>
    </xf>
    <xf numFmtId="5" fontId="20" fillId="8" borderId="0" xfId="4" applyNumberFormat="1" applyFont="1" applyFill="1" applyAlignment="1">
      <alignment vertical="center"/>
    </xf>
    <xf numFmtId="5" fontId="20" fillId="8" borderId="0" xfId="4" applyNumberFormat="1" applyFont="1" applyFill="1" applyAlignment="1">
      <alignment horizontal="centerContinuous" vertical="center"/>
    </xf>
    <xf numFmtId="5" fontId="20" fillId="0" borderId="0" xfId="4" applyNumberFormat="1" applyFont="1" applyAlignment="1">
      <alignment horizontal="centerContinuous" vertical="center"/>
    </xf>
    <xf numFmtId="5" fontId="20" fillId="8" borderId="0" xfId="4" applyNumberFormat="1" applyFont="1" applyFill="1" applyAlignment="1">
      <alignment horizontal="right" vertical="center"/>
    </xf>
    <xf numFmtId="0" fontId="13" fillId="0" borderId="0" xfId="2" applyFont="1" applyAlignment="1">
      <alignment vertical="center"/>
    </xf>
    <xf numFmtId="0" fontId="12" fillId="0" borderId="0" xfId="2" applyFont="1" applyAlignment="1">
      <alignment vertical="center"/>
    </xf>
    <xf numFmtId="0" fontId="24" fillId="9" borderId="0" xfId="2" applyFont="1" applyFill="1" applyAlignment="1">
      <alignment vertical="center"/>
    </xf>
    <xf numFmtId="0" fontId="24" fillId="0" borderId="0" xfId="2" applyFont="1" applyAlignment="1">
      <alignment vertical="center"/>
    </xf>
    <xf numFmtId="0" fontId="13" fillId="0" borderId="0" xfId="2" applyFont="1" applyAlignment="1">
      <alignment vertical="center" wrapText="1"/>
    </xf>
    <xf numFmtId="0" fontId="13" fillId="0" borderId="0" xfId="2" applyFont="1" applyAlignment="1">
      <alignment horizontal="right" vertical="top"/>
    </xf>
    <xf numFmtId="0" fontId="25" fillId="0" borderId="0" xfId="2" applyFont="1" applyAlignment="1">
      <alignment horizontal="right" vertical="center"/>
    </xf>
    <xf numFmtId="0" fontId="25" fillId="0" borderId="0" xfId="2" applyFont="1" applyAlignment="1">
      <alignment horizontal="left" vertical="center"/>
    </xf>
    <xf numFmtId="0" fontId="13" fillId="0" borderId="0" xfId="2" applyFont="1" applyAlignment="1">
      <alignment horizontal="right" vertical="center"/>
    </xf>
    <xf numFmtId="0" fontId="13" fillId="0" borderId="0" xfId="2" applyFont="1" applyAlignment="1">
      <alignment horizontal="left" vertical="center"/>
    </xf>
    <xf numFmtId="0" fontId="8" fillId="0" borderId="0" xfId="2" applyFont="1" applyAlignment="1">
      <alignment vertical="center"/>
    </xf>
    <xf numFmtId="0" fontId="8" fillId="0" borderId="0" xfId="2" applyFont="1" applyAlignment="1">
      <alignment vertical="center" wrapText="1"/>
    </xf>
    <xf numFmtId="0" fontId="28" fillId="0" borderId="0" xfId="2" applyFont="1" applyAlignment="1">
      <alignment horizontal="left" vertical="top"/>
    </xf>
    <xf numFmtId="0" fontId="26" fillId="0" borderId="0" xfId="2" applyFont="1" applyAlignment="1">
      <alignment horizontal="left" vertical="top"/>
    </xf>
    <xf numFmtId="0" fontId="26" fillId="0" borderId="0" xfId="2" applyFont="1" applyAlignment="1">
      <alignment vertical="top"/>
    </xf>
    <xf numFmtId="0" fontId="27" fillId="0" borderId="0" xfId="2" applyFont="1" applyAlignment="1">
      <alignment vertical="center"/>
    </xf>
    <xf numFmtId="0" fontId="27" fillId="0" borderId="0" xfId="2" applyFont="1" applyAlignment="1">
      <alignment vertical="center" wrapText="1"/>
    </xf>
    <xf numFmtId="0" fontId="21" fillId="2" borderId="0" xfId="0" applyFont="1" applyFill="1" applyAlignment="1">
      <alignment horizontal="left" vertical="top"/>
    </xf>
    <xf numFmtId="0" fontId="26" fillId="0" borderId="0" xfId="2" applyFont="1" applyAlignment="1">
      <alignment horizontal="right" vertical="center"/>
    </xf>
    <xf numFmtId="0" fontId="21" fillId="2" borderId="0" xfId="0" applyFont="1" applyFill="1" applyAlignment="1">
      <alignment horizontal="left" vertical="top" wrapText="1"/>
    </xf>
    <xf numFmtId="0" fontId="25" fillId="0" borderId="4" xfId="2" applyFont="1" applyBorder="1" applyAlignment="1">
      <alignment vertical="center"/>
    </xf>
    <xf numFmtId="0" fontId="25" fillId="0" borderId="6" xfId="2" applyFont="1" applyBorder="1" applyAlignment="1">
      <alignment vertical="center"/>
    </xf>
    <xf numFmtId="0" fontId="13" fillId="11" borderId="2" xfId="2" applyFont="1" applyFill="1" applyBorder="1" applyAlignment="1">
      <alignment vertical="center"/>
    </xf>
    <xf numFmtId="0" fontId="5" fillId="2" borderId="0" xfId="0" applyFont="1" applyFill="1" applyAlignment="1">
      <alignment horizontal="right" vertical="top"/>
    </xf>
    <xf numFmtId="0" fontId="13" fillId="5" borderId="2" xfId="2" applyFont="1" applyFill="1" applyBorder="1" applyAlignment="1">
      <alignment vertical="center"/>
    </xf>
    <xf numFmtId="0" fontId="4" fillId="0" borderId="12" xfId="0" applyFont="1" applyBorder="1" applyAlignment="1">
      <alignment vertical="center"/>
    </xf>
    <xf numFmtId="10" fontId="9" fillId="2" borderId="0" xfId="1" applyNumberFormat="1" applyFont="1" applyFill="1" applyBorder="1" applyAlignment="1" applyProtection="1">
      <alignment horizontal="right" vertical="top"/>
    </xf>
    <xf numFmtId="165" fontId="6" fillId="0" borderId="0" xfId="0" applyNumberFormat="1" applyFont="1" applyAlignment="1">
      <alignment horizontal="center" vertical="top"/>
    </xf>
    <xf numFmtId="10" fontId="5" fillId="0" borderId="0" xfId="1" applyNumberFormat="1" applyFont="1" applyFill="1" applyBorder="1" applyAlignment="1" applyProtection="1">
      <alignment horizontal="center" vertical="top"/>
    </xf>
    <xf numFmtId="10" fontId="8" fillId="0" borderId="0" xfId="1" applyNumberFormat="1" applyFont="1" applyFill="1" applyBorder="1" applyAlignment="1" applyProtection="1">
      <alignment horizontal="right" vertical="center"/>
    </xf>
    <xf numFmtId="10" fontId="9" fillId="0" borderId="0" xfId="1" applyNumberFormat="1" applyFont="1" applyFill="1" applyBorder="1" applyAlignment="1" applyProtection="1">
      <alignment horizontal="right" vertical="center"/>
    </xf>
    <xf numFmtId="165" fontId="6" fillId="0" borderId="0" xfId="0" applyNumberFormat="1" applyFont="1" applyAlignment="1">
      <alignment horizontal="center" vertical="center"/>
    </xf>
    <xf numFmtId="10" fontId="2" fillId="2" borderId="4" xfId="1" applyNumberFormat="1" applyFont="1" applyFill="1" applyBorder="1" applyAlignment="1" applyProtection="1">
      <alignment horizontal="left" vertical="center"/>
    </xf>
    <xf numFmtId="10" fontId="5" fillId="0" borderId="0" xfId="1" applyNumberFormat="1" applyFont="1" applyFill="1" applyBorder="1" applyAlignment="1" applyProtection="1">
      <alignment horizontal="right" vertical="center"/>
    </xf>
    <xf numFmtId="4" fontId="2" fillId="0" borderId="0" xfId="0" applyNumberFormat="1" applyFont="1" applyAlignment="1">
      <alignment horizontal="left" vertical="center"/>
    </xf>
    <xf numFmtId="165" fontId="11" fillId="0" borderId="0" xfId="0" applyNumberFormat="1" applyFont="1" applyAlignment="1">
      <alignment vertical="center"/>
    </xf>
    <xf numFmtId="165" fontId="11" fillId="0" borderId="0" xfId="0" applyNumberFormat="1" applyFont="1" applyAlignment="1">
      <alignment horizontal="right" vertical="center"/>
    </xf>
    <xf numFmtId="0" fontId="13" fillId="0" borderId="0" xfId="2" applyFont="1" applyAlignment="1">
      <alignment horizontal="left" vertical="top" wrapText="1"/>
    </xf>
    <xf numFmtId="0" fontId="26" fillId="0" borderId="0" xfId="2" applyFont="1" applyAlignment="1">
      <alignment vertical="top" wrapText="1"/>
    </xf>
    <xf numFmtId="0" fontId="13" fillId="0" borderId="25" xfId="2" applyFont="1" applyBorder="1" applyAlignment="1">
      <alignment horizontal="left" vertical="center" wrapText="1"/>
    </xf>
    <xf numFmtId="0" fontId="13" fillId="0" borderId="0" xfId="2" applyFont="1" applyAlignment="1" applyProtection="1">
      <alignment horizontal="center" vertical="center"/>
      <protection hidden="1"/>
    </xf>
    <xf numFmtId="0" fontId="12" fillId="0" borderId="0" xfId="2" applyFont="1" applyAlignment="1" applyProtection="1">
      <alignment horizontal="center" vertical="center"/>
      <protection hidden="1"/>
    </xf>
    <xf numFmtId="0" fontId="25" fillId="0" borderId="0" xfId="2" applyFont="1" applyAlignment="1">
      <alignment horizontal="center" vertical="center"/>
    </xf>
    <xf numFmtId="0" fontId="8" fillId="0" borderId="25" xfId="2" applyFont="1" applyBorder="1" applyAlignment="1">
      <alignment vertical="center" wrapText="1"/>
    </xf>
    <xf numFmtId="0" fontId="24" fillId="13" borderId="0" xfId="2" applyFont="1" applyFill="1" applyAlignment="1">
      <alignment vertical="center"/>
    </xf>
    <xf numFmtId="0" fontId="5"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right" vertical="center"/>
    </xf>
    <xf numFmtId="165" fontId="8" fillId="0" borderId="0" xfId="0" applyNumberFormat="1" applyFont="1" applyAlignment="1">
      <alignment horizontal="center" vertical="center"/>
    </xf>
    <xf numFmtId="0" fontId="8" fillId="0" borderId="0" xfId="0" applyFont="1" applyAlignment="1">
      <alignment horizontal="left" vertical="center"/>
    </xf>
    <xf numFmtId="165" fontId="5" fillId="0" borderId="0" xfId="0" applyNumberFormat="1" applyFont="1" applyAlignment="1">
      <alignment vertical="center"/>
    </xf>
    <xf numFmtId="4" fontId="8" fillId="0" borderId="0" xfId="0" applyNumberFormat="1" applyFont="1" applyAlignment="1">
      <alignment horizontal="left" vertical="center"/>
    </xf>
    <xf numFmtId="165" fontId="10" fillId="0" borderId="0" xfId="0" applyNumberFormat="1" applyFont="1" applyAlignment="1">
      <alignment vertical="center"/>
    </xf>
    <xf numFmtId="0" fontId="34" fillId="0" borderId="0" xfId="5" applyFont="1" applyAlignment="1">
      <alignment horizontal="center"/>
    </xf>
    <xf numFmtId="0" fontId="35" fillId="0" borderId="0" xfId="5" applyFont="1" applyAlignment="1">
      <alignment horizontal="right"/>
    </xf>
    <xf numFmtId="0" fontId="8" fillId="0" borderId="0" xfId="5" applyFont="1"/>
    <xf numFmtId="0" fontId="8" fillId="0" borderId="0" xfId="8" applyFont="1" applyAlignment="1">
      <alignment horizontal="right"/>
    </xf>
    <xf numFmtId="168" fontId="8" fillId="0" borderId="1" xfId="8" applyNumberFormat="1" applyFont="1" applyBorder="1" applyAlignment="1">
      <alignment horizontal="left" vertical="center"/>
    </xf>
    <xf numFmtId="0" fontId="12" fillId="0" borderId="23" xfId="2" applyFont="1" applyBorder="1" applyAlignment="1">
      <alignment vertical="center"/>
    </xf>
    <xf numFmtId="0" fontId="12" fillId="0" borderId="24" xfId="2" applyFont="1" applyBorder="1" applyAlignment="1">
      <alignment vertical="center"/>
    </xf>
    <xf numFmtId="0" fontId="13" fillId="12" borderId="21" xfId="2" applyFont="1" applyFill="1" applyBorder="1" applyAlignment="1" applyProtection="1">
      <alignment vertical="center"/>
      <protection hidden="1"/>
    </xf>
    <xf numFmtId="0" fontId="13" fillId="12" borderId="3" xfId="2" applyFont="1" applyFill="1" applyBorder="1" applyAlignment="1" applyProtection="1">
      <alignment vertical="center"/>
      <protection hidden="1"/>
    </xf>
    <xf numFmtId="5" fontId="19" fillId="4" borderId="14" xfId="4" applyNumberFormat="1" applyFont="1" applyFill="1" applyBorder="1" applyAlignment="1">
      <alignment horizontal="center" vertical="center"/>
    </xf>
    <xf numFmtId="5" fontId="15" fillId="4" borderId="16" xfId="4" applyNumberFormat="1" applyFont="1" applyFill="1" applyBorder="1" applyAlignment="1">
      <alignment horizontal="center" vertical="center"/>
    </xf>
    <xf numFmtId="5" fontId="20" fillId="16" borderId="7" xfId="4" applyNumberFormat="1" applyFont="1" applyFill="1" applyBorder="1" applyAlignment="1">
      <alignment horizontal="centerContinuous" vertical="center"/>
    </xf>
    <xf numFmtId="5" fontId="20" fillId="16" borderId="7" xfId="4" applyNumberFormat="1" applyFont="1" applyFill="1" applyBorder="1" applyAlignment="1">
      <alignment horizontal="right" vertical="center"/>
    </xf>
    <xf numFmtId="5" fontId="20" fillId="16" borderId="7" xfId="4" applyNumberFormat="1" applyFont="1" applyFill="1" applyBorder="1" applyAlignment="1">
      <alignment vertical="center"/>
    </xf>
    <xf numFmtId="0" fontId="37" fillId="5" borderId="4" xfId="0" applyFont="1" applyFill="1" applyBorder="1"/>
    <xf numFmtId="0" fontId="37" fillId="5" borderId="1" xfId="0" applyFont="1" applyFill="1" applyBorder="1"/>
    <xf numFmtId="0" fontId="37" fillId="5" borderId="1" xfId="0" applyFont="1" applyFill="1" applyBorder="1" applyAlignment="1">
      <alignment horizontal="left"/>
    </xf>
    <xf numFmtId="10" fontId="37" fillId="5" borderId="1" xfId="0" applyNumberFormat="1" applyFont="1" applyFill="1" applyBorder="1"/>
    <xf numFmtId="5" fontId="20" fillId="16" borderId="8" xfId="4" applyNumberFormat="1" applyFont="1" applyFill="1" applyBorder="1" applyAlignment="1">
      <alignment horizontal="centerContinuous" vertical="center"/>
    </xf>
    <xf numFmtId="5" fontId="20" fillId="16" borderId="17" xfId="4" applyNumberFormat="1" applyFont="1" applyFill="1" applyBorder="1" applyAlignment="1">
      <alignment horizontal="centerContinuous" vertical="center"/>
    </xf>
    <xf numFmtId="10" fontId="4" fillId="0" borderId="0" xfId="0" applyNumberFormat="1" applyFont="1" applyAlignment="1">
      <alignment horizontal="center" vertical="center"/>
    </xf>
    <xf numFmtId="165" fontId="42" fillId="0" borderId="0" xfId="0" applyNumberFormat="1" applyFont="1" applyAlignment="1">
      <alignment vertical="center"/>
    </xf>
    <xf numFmtId="10" fontId="42" fillId="0" borderId="0" xfId="0" applyNumberFormat="1" applyFont="1" applyAlignment="1">
      <alignment horizontal="left" vertical="center"/>
    </xf>
    <xf numFmtId="165" fontId="43" fillId="0" borderId="0" xfId="0" applyNumberFormat="1" applyFont="1" applyAlignment="1">
      <alignment horizontal="left"/>
    </xf>
    <xf numFmtId="169" fontId="0" fillId="2" borderId="0" xfId="0" applyNumberFormat="1" applyFill="1" applyAlignment="1">
      <alignment horizontal="left" vertical="top"/>
    </xf>
    <xf numFmtId="0" fontId="2" fillId="2" borderId="0" xfId="0" applyFont="1" applyFill="1" applyAlignment="1">
      <alignment horizontal="left" vertical="top" wrapText="1"/>
    </xf>
    <xf numFmtId="10" fontId="5" fillId="4" borderId="3" xfId="1" applyNumberFormat="1" applyFont="1" applyFill="1" applyBorder="1" applyAlignment="1">
      <alignment horizontal="center" vertical="top" wrapText="1"/>
    </xf>
    <xf numFmtId="14" fontId="0" fillId="2" borderId="0" xfId="0" applyNumberFormat="1" applyFill="1" applyAlignment="1">
      <alignment horizontal="left" vertical="top"/>
    </xf>
    <xf numFmtId="0" fontId="8" fillId="0" borderId="0" xfId="0" applyFont="1" applyAlignment="1">
      <alignment horizontal="right" vertical="top"/>
    </xf>
    <xf numFmtId="0" fontId="10" fillId="0" borderId="0" xfId="0" applyFont="1" applyAlignment="1">
      <alignment horizontal="right" vertical="top"/>
    </xf>
    <xf numFmtId="0" fontId="11" fillId="2" borderId="0" xfId="0" applyFont="1" applyFill="1" applyAlignment="1">
      <alignment horizontal="right" vertical="top"/>
    </xf>
    <xf numFmtId="0" fontId="11" fillId="2" borderId="0" xfId="0" applyFont="1" applyFill="1" applyAlignment="1">
      <alignment horizontal="right" vertical="center"/>
    </xf>
    <xf numFmtId="166" fontId="8" fillId="0" borderId="0" xfId="1" applyNumberFormat="1" applyFont="1" applyFill="1" applyBorder="1" applyAlignment="1" applyProtection="1">
      <alignment horizontal="right" vertical="top"/>
    </xf>
    <xf numFmtId="0" fontId="4" fillId="0" borderId="0" xfId="0" applyFont="1" applyAlignment="1">
      <alignment horizontal="center" vertical="center"/>
    </xf>
    <xf numFmtId="10" fontId="5" fillId="0" borderId="0" xfId="1" applyNumberFormat="1" applyFont="1" applyFill="1" applyBorder="1" applyAlignment="1" applyProtection="1">
      <alignment horizontal="center" vertical="top" wrapText="1"/>
    </xf>
    <xf numFmtId="0" fontId="32" fillId="0" borderId="0" xfId="5" applyFont="1" applyAlignment="1">
      <alignment horizontal="center"/>
    </xf>
    <xf numFmtId="0" fontId="8" fillId="0" borderId="0" xfId="8" applyFont="1" applyAlignment="1">
      <alignment horizontal="left" wrapText="1"/>
    </xf>
    <xf numFmtId="0" fontId="35" fillId="0" borderId="0" xfId="5" applyFont="1" applyAlignment="1">
      <alignment horizontal="left"/>
    </xf>
    <xf numFmtId="0" fontId="36" fillId="0" borderId="0" xfId="5" applyFont="1" applyAlignment="1">
      <alignment horizontal="left"/>
    </xf>
    <xf numFmtId="166" fontId="30" fillId="5" borderId="1" xfId="0" applyNumberFormat="1" applyFont="1" applyFill="1" applyBorder="1" applyAlignment="1" applyProtection="1">
      <alignment horizontal="right" vertical="top"/>
      <protection locked="0"/>
    </xf>
    <xf numFmtId="166" fontId="30" fillId="5" borderId="3" xfId="0" applyNumberFormat="1" applyFont="1" applyFill="1" applyBorder="1" applyAlignment="1" applyProtection="1">
      <alignment horizontal="right" vertical="top"/>
      <protection locked="0"/>
    </xf>
    <xf numFmtId="166" fontId="29" fillId="5" borderId="8" xfId="0" applyNumberFormat="1" applyFont="1" applyFill="1" applyBorder="1" applyAlignment="1" applyProtection="1">
      <alignment horizontal="right" vertical="top"/>
      <protection locked="0"/>
    </xf>
    <xf numFmtId="165" fontId="2" fillId="0" borderId="0" xfId="0" applyNumberFormat="1" applyFont="1" applyAlignment="1">
      <alignment horizontal="center" vertical="center"/>
    </xf>
    <xf numFmtId="0" fontId="2" fillId="0" borderId="0" xfId="0" applyFont="1" applyAlignment="1">
      <alignment horizontal="center" vertical="center"/>
    </xf>
    <xf numFmtId="0" fontId="5" fillId="0" borderId="18" xfId="0" applyFont="1" applyBorder="1" applyAlignment="1">
      <alignment vertical="center"/>
    </xf>
    <xf numFmtId="0" fontId="4" fillId="2" borderId="0" xfId="0" applyFont="1" applyFill="1" applyAlignment="1">
      <alignment horizontal="right" vertical="top"/>
    </xf>
    <xf numFmtId="0" fontId="0" fillId="2" borderId="0" xfId="0" applyFill="1" applyAlignment="1" applyProtection="1">
      <alignment horizontal="left" vertical="top"/>
      <protection locked="0"/>
    </xf>
    <xf numFmtId="14" fontId="29" fillId="0" borderId="0" xfId="0" applyNumberFormat="1" applyFont="1" applyAlignment="1" applyProtection="1">
      <alignment horizontal="right" vertical="top"/>
      <protection locked="0"/>
    </xf>
    <xf numFmtId="0" fontId="29" fillId="0" borderId="0" xfId="0" applyFont="1" applyAlignment="1" applyProtection="1">
      <alignment horizontal="left" vertical="top"/>
      <protection locked="0"/>
    </xf>
    <xf numFmtId="170" fontId="29" fillId="5" borderId="8" xfId="11" applyNumberFormat="1" applyFont="1" applyFill="1" applyBorder="1" applyAlignment="1" applyProtection="1">
      <alignment horizontal="right" vertical="top"/>
      <protection locked="0"/>
    </xf>
    <xf numFmtId="14" fontId="29" fillId="5" borderId="8" xfId="11" applyNumberFormat="1" applyFont="1" applyFill="1" applyBorder="1" applyAlignment="1" applyProtection="1">
      <alignment horizontal="right" vertical="top"/>
      <protection locked="0"/>
    </xf>
    <xf numFmtId="0" fontId="11" fillId="0" borderId="0" xfId="0" applyFont="1" applyAlignment="1">
      <alignment horizontal="right" vertical="center"/>
    </xf>
    <xf numFmtId="0" fontId="43" fillId="0" borderId="0" xfId="0" applyFont="1" applyAlignment="1">
      <alignment horizontal="left" vertical="center"/>
    </xf>
    <xf numFmtId="10" fontId="43" fillId="0" borderId="0" xfId="1" applyNumberFormat="1" applyFont="1" applyFill="1" applyBorder="1" applyAlignment="1" applyProtection="1">
      <alignment horizontal="left"/>
    </xf>
    <xf numFmtId="0" fontId="8" fillId="0" borderId="0" xfId="0" applyFont="1" applyAlignment="1">
      <alignment vertical="top"/>
    </xf>
    <xf numFmtId="0" fontId="5" fillId="17" borderId="4" xfId="2" applyFont="1" applyFill="1" applyBorder="1" applyAlignment="1">
      <alignment horizontal="left" vertical="center"/>
    </xf>
    <xf numFmtId="0" fontId="5" fillId="17" borderId="22" xfId="2" applyFont="1" applyFill="1" applyBorder="1" applyAlignment="1">
      <alignment horizontal="left" vertical="center"/>
    </xf>
    <xf numFmtId="0" fontId="5" fillId="17" borderId="18" xfId="2" applyFont="1" applyFill="1" applyBorder="1" applyAlignment="1">
      <alignment horizontal="left" vertical="center"/>
    </xf>
    <xf numFmtId="0" fontId="29" fillId="5" borderId="4" xfId="2" applyFont="1" applyFill="1" applyBorder="1" applyAlignment="1">
      <alignment horizontal="left" vertical="center"/>
    </xf>
    <xf numFmtId="0" fontId="29" fillId="5" borderId="6" xfId="2" applyFont="1" applyFill="1" applyBorder="1" applyAlignment="1">
      <alignment horizontal="left" vertical="center"/>
    </xf>
    <xf numFmtId="0" fontId="29" fillId="5" borderId="18" xfId="2" applyFont="1" applyFill="1" applyBorder="1" applyAlignment="1">
      <alignment horizontal="left" vertical="center"/>
    </xf>
    <xf numFmtId="0" fontId="5" fillId="4" borderId="4" xfId="2" applyFont="1" applyFill="1" applyBorder="1" applyAlignment="1">
      <alignment horizontal="left" vertical="center"/>
    </xf>
    <xf numFmtId="0" fontId="5" fillId="4" borderId="6" xfId="2" applyFont="1" applyFill="1" applyBorder="1" applyAlignment="1">
      <alignment horizontal="left" vertical="center"/>
    </xf>
    <xf numFmtId="0" fontId="5" fillId="4" borderId="18" xfId="2" applyFont="1" applyFill="1" applyBorder="1" applyAlignment="1">
      <alignment horizontal="left" vertical="center"/>
    </xf>
    <xf numFmtId="0" fontId="24" fillId="9" borderId="0" xfId="2" applyFont="1" applyFill="1" applyAlignment="1">
      <alignment horizontal="center" vertical="center"/>
    </xf>
    <xf numFmtId="0" fontId="12" fillId="10" borderId="0" xfId="2" applyFont="1" applyFill="1" applyAlignment="1" applyProtection="1">
      <alignment horizontal="center" vertical="center"/>
      <protection hidden="1"/>
    </xf>
    <xf numFmtId="0" fontId="13" fillId="0" borderId="0" xfId="2" applyFont="1" applyAlignment="1">
      <alignment horizontal="left" vertical="center" wrapText="1"/>
    </xf>
    <xf numFmtId="0" fontId="3" fillId="0" borderId="0" xfId="2" applyAlignment="1">
      <alignment vertical="center" wrapText="1"/>
    </xf>
    <xf numFmtId="0" fontId="13" fillId="0" borderId="4" xfId="2" applyFont="1" applyBorder="1" applyAlignment="1">
      <alignment horizontal="left" vertical="center" wrapText="1"/>
    </xf>
    <xf numFmtId="0" fontId="13" fillId="0" borderId="22" xfId="2" applyFont="1" applyBorder="1" applyAlignment="1">
      <alignment horizontal="left" vertical="center" wrapText="1"/>
    </xf>
    <xf numFmtId="0" fontId="13" fillId="0" borderId="18" xfId="2" applyFont="1" applyBorder="1" applyAlignment="1">
      <alignment horizontal="left" vertical="center" wrapText="1"/>
    </xf>
    <xf numFmtId="0" fontId="13" fillId="0" borderId="23" xfId="2" applyFont="1" applyBorder="1" applyAlignment="1">
      <alignment horizontal="left" vertical="center" wrapText="1"/>
    </xf>
    <xf numFmtId="0" fontId="13" fillId="0" borderId="12" xfId="2" applyFont="1" applyBorder="1" applyAlignment="1">
      <alignment horizontal="left" vertical="center" wrapText="1"/>
    </xf>
    <xf numFmtId="0" fontId="13" fillId="0" borderId="24" xfId="2" applyFont="1" applyBorder="1" applyAlignment="1">
      <alignment horizontal="left" vertical="center" wrapText="1"/>
    </xf>
    <xf numFmtId="0" fontId="13" fillId="0" borderId="7" xfId="2" applyFont="1" applyBorder="1" applyAlignment="1">
      <alignment horizontal="left" vertical="center" wrapText="1"/>
    </xf>
    <xf numFmtId="0" fontId="13" fillId="0" borderId="8" xfId="2" applyFont="1" applyBorder="1" applyAlignment="1">
      <alignment horizontal="left" vertical="center" wrapText="1"/>
    </xf>
    <xf numFmtId="0" fontId="13" fillId="0" borderId="9" xfId="2" applyFont="1" applyBorder="1" applyAlignment="1">
      <alignment horizontal="left" vertical="center" wrapText="1"/>
    </xf>
    <xf numFmtId="0" fontId="12" fillId="10" borderId="23" xfId="2" applyFont="1" applyFill="1" applyBorder="1" applyAlignment="1" applyProtection="1">
      <alignment horizontal="left" vertical="center"/>
      <protection hidden="1"/>
    </xf>
    <xf numFmtId="0" fontId="12" fillId="10" borderId="24" xfId="2" applyFont="1" applyFill="1" applyBorder="1" applyAlignment="1" applyProtection="1">
      <alignment horizontal="left" vertical="center"/>
      <protection hidden="1"/>
    </xf>
    <xf numFmtId="0" fontId="12" fillId="10" borderId="7" xfId="2" applyFont="1" applyFill="1" applyBorder="1" applyAlignment="1" applyProtection="1">
      <alignment horizontal="left" vertical="center"/>
      <protection hidden="1"/>
    </xf>
    <xf numFmtId="0" fontId="12" fillId="10" borderId="9" xfId="2" applyFont="1" applyFill="1" applyBorder="1" applyAlignment="1" applyProtection="1">
      <alignment horizontal="left" vertical="center"/>
      <protection hidden="1"/>
    </xf>
    <xf numFmtId="0" fontId="25" fillId="0" borderId="23" xfId="2" applyFont="1" applyBorder="1" applyAlignment="1">
      <alignment horizontal="left" vertical="center"/>
    </xf>
    <xf numFmtId="0" fontId="25" fillId="0" borderId="12" xfId="2" applyFont="1" applyBorder="1" applyAlignment="1">
      <alignment horizontal="left" vertical="center"/>
    </xf>
    <xf numFmtId="0" fontId="25" fillId="0" borderId="24" xfId="2" applyFont="1" applyBorder="1" applyAlignment="1">
      <alignment horizontal="left" vertical="center"/>
    </xf>
    <xf numFmtId="0" fontId="25" fillId="0" borderId="7" xfId="2" applyFont="1" applyBorder="1" applyAlignment="1">
      <alignment horizontal="left" vertical="center"/>
    </xf>
    <xf numFmtId="0" fontId="25" fillId="0" borderId="8" xfId="2" applyFont="1" applyBorder="1" applyAlignment="1">
      <alignment horizontal="left" vertical="center"/>
    </xf>
    <xf numFmtId="0" fontId="25" fillId="0" borderId="9" xfId="2" applyFont="1" applyBorder="1" applyAlignment="1">
      <alignment horizontal="left" vertical="center"/>
    </xf>
    <xf numFmtId="0" fontId="22" fillId="0" borderId="0" xfId="2" applyFont="1" applyAlignment="1">
      <alignment horizontal="center" vertical="center" wrapText="1"/>
    </xf>
    <xf numFmtId="0" fontId="23" fillId="0" borderId="0" xfId="2" applyFont="1" applyAlignment="1">
      <alignment horizontal="center" vertical="center"/>
    </xf>
    <xf numFmtId="0" fontId="13" fillId="0" borderId="0" xfId="2" applyFont="1" applyAlignment="1">
      <alignment horizontal="left" vertical="top" wrapText="1"/>
    </xf>
    <xf numFmtId="0" fontId="12" fillId="0" borderId="0" xfId="2" applyFont="1" applyAlignment="1">
      <alignment horizontal="center" vertical="center" wrapText="1"/>
    </xf>
    <xf numFmtId="0" fontId="3" fillId="0" borderId="8" xfId="2" applyBorder="1" applyAlignment="1">
      <alignment horizontal="center" vertical="center" wrapText="1"/>
    </xf>
    <xf numFmtId="0" fontId="12" fillId="0" borderId="8" xfId="2" applyFont="1" applyBorder="1" applyAlignment="1">
      <alignment horizontal="center" vertical="center"/>
    </xf>
    <xf numFmtId="0" fontId="5" fillId="0" borderId="1" xfId="0" applyFont="1" applyBorder="1" applyAlignment="1" applyProtection="1">
      <alignment horizontal="left" vertical="top"/>
      <protection locked="0"/>
    </xf>
    <xf numFmtId="166" fontId="30" fillId="5" borderId="1" xfId="1" applyNumberFormat="1" applyFont="1" applyFill="1" applyBorder="1" applyAlignment="1" applyProtection="1">
      <alignment horizontal="right" vertical="top"/>
      <protection locked="0"/>
    </xf>
    <xf numFmtId="0" fontId="29" fillId="5" borderId="4" xfId="0" applyFont="1" applyFill="1" applyBorder="1" applyAlignment="1" applyProtection="1">
      <alignment horizontal="left" vertical="top"/>
      <protection locked="0"/>
    </xf>
    <xf numFmtId="0" fontId="0" fillId="2" borderId="18" xfId="0" applyFill="1" applyBorder="1" applyAlignment="1" applyProtection="1">
      <alignment horizontal="left" vertical="top"/>
      <protection locked="0"/>
    </xf>
    <xf numFmtId="166" fontId="30" fillId="5" borderId="4" xfId="3" applyNumberFormat="1" applyFont="1" applyFill="1" applyBorder="1" applyAlignment="1" applyProtection="1">
      <alignment horizontal="right" vertical="top"/>
      <protection locked="0"/>
    </xf>
    <xf numFmtId="166" fontId="30" fillId="5" borderId="5" xfId="3" applyNumberFormat="1" applyFont="1" applyFill="1" applyBorder="1" applyAlignment="1" applyProtection="1">
      <alignment horizontal="right" vertical="top"/>
      <protection locked="0"/>
    </xf>
    <xf numFmtId="166" fontId="30" fillId="5" borderId="4" xfId="3" applyNumberFormat="1" applyFont="1" applyFill="1" applyBorder="1" applyAlignment="1" applyProtection="1">
      <alignment vertical="top"/>
      <protection locked="0"/>
    </xf>
    <xf numFmtId="166" fontId="30" fillId="5" borderId="5" xfId="3" applyNumberFormat="1" applyFont="1" applyFill="1" applyBorder="1" applyAlignment="1" applyProtection="1">
      <alignment vertical="top"/>
      <protection locked="0"/>
    </xf>
    <xf numFmtId="0" fontId="4" fillId="4" borderId="4" xfId="0" applyFont="1" applyFill="1" applyBorder="1" applyAlignment="1">
      <alignment horizontal="right" vertical="center"/>
    </xf>
    <xf numFmtId="0" fontId="4" fillId="4" borderId="5" xfId="0" applyFont="1" applyFill="1" applyBorder="1" applyAlignment="1">
      <alignment horizontal="right" vertical="center"/>
    </xf>
    <xf numFmtId="166" fontId="5" fillId="0" borderId="21" xfId="1" applyNumberFormat="1" applyFont="1" applyFill="1" applyBorder="1" applyAlignment="1">
      <alignment horizontal="right" vertical="center"/>
    </xf>
    <xf numFmtId="166" fontId="5" fillId="0" borderId="23" xfId="1" applyNumberFormat="1" applyFont="1" applyFill="1" applyBorder="1" applyAlignment="1">
      <alignment horizontal="right" vertical="center"/>
    </xf>
    <xf numFmtId="0" fontId="4" fillId="4" borderId="4"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5" fillId="3" borderId="1" xfId="0" applyFont="1" applyFill="1" applyBorder="1" applyAlignment="1">
      <alignment horizontal="center" vertical="top"/>
    </xf>
    <xf numFmtId="166" fontId="30" fillId="5" borderId="4" xfId="1" applyNumberFormat="1" applyFont="1" applyFill="1" applyBorder="1" applyAlignment="1" applyProtection="1">
      <alignment horizontal="right" vertical="top"/>
      <protection locked="0"/>
    </xf>
    <xf numFmtId="166" fontId="30" fillId="5" borderId="18" xfId="1" applyNumberFormat="1" applyFont="1" applyFill="1" applyBorder="1" applyAlignment="1" applyProtection="1">
      <alignment horizontal="right" vertical="top"/>
      <protection locked="0"/>
    </xf>
    <xf numFmtId="0" fontId="29" fillId="5" borderId="1" xfId="0" applyFont="1" applyFill="1" applyBorder="1" applyAlignment="1" applyProtection="1">
      <alignment horizontal="left" vertical="top"/>
      <protection locked="0"/>
    </xf>
    <xf numFmtId="165" fontId="40" fillId="0" borderId="0" xfId="0" applyNumberFormat="1" applyFont="1" applyAlignment="1">
      <alignment horizontal="left" vertical="center"/>
    </xf>
    <xf numFmtId="0" fontId="40" fillId="2" borderId="0" xfId="0" applyFont="1" applyFill="1" applyAlignment="1">
      <alignment horizontal="left" vertical="center"/>
    </xf>
    <xf numFmtId="0" fontId="40" fillId="0" borderId="0" xfId="0" applyFont="1" applyAlignment="1">
      <alignment horizontal="left" vertical="center" wrapText="1"/>
    </xf>
    <xf numFmtId="0" fontId="40" fillId="2" borderId="0" xfId="0" applyFont="1" applyFill="1" applyAlignment="1">
      <alignment horizontal="left" vertical="center" wrapText="1"/>
    </xf>
    <xf numFmtId="0" fontId="29" fillId="5" borderId="8" xfId="0" applyFont="1" applyFill="1" applyBorder="1" applyAlignment="1" applyProtection="1">
      <alignment horizontal="left" vertical="top"/>
      <protection locked="0"/>
    </xf>
    <xf numFmtId="0" fontId="5" fillId="0" borderId="1" xfId="0" applyFont="1" applyBorder="1" applyAlignment="1">
      <alignment horizontal="left" vertical="top"/>
    </xf>
    <xf numFmtId="0" fontId="4" fillId="4" borderId="3" xfId="0" applyFont="1" applyFill="1" applyBorder="1" applyAlignment="1">
      <alignment horizontal="left" vertical="top" wrapText="1"/>
    </xf>
    <xf numFmtId="10" fontId="5" fillId="4" borderId="10" xfId="1" applyNumberFormat="1" applyFont="1" applyFill="1" applyBorder="1" applyAlignment="1">
      <alignment horizontal="center" vertical="top" wrapText="1"/>
    </xf>
    <xf numFmtId="10" fontId="5" fillId="4" borderId="13" xfId="1" applyNumberFormat="1" applyFont="1" applyFill="1" applyBorder="1" applyAlignment="1">
      <alignment horizontal="center" vertical="top" wrapText="1"/>
    </xf>
    <xf numFmtId="0" fontId="0" fillId="2" borderId="22" xfId="0" applyFill="1" applyBorder="1" applyAlignment="1">
      <alignment horizontal="center" vertical="center"/>
    </xf>
    <xf numFmtId="0" fontId="0" fillId="2" borderId="18" xfId="0" applyFill="1" applyBorder="1" applyAlignment="1">
      <alignment horizontal="center" vertical="center"/>
    </xf>
    <xf numFmtId="0" fontId="4" fillId="4" borderId="4" xfId="0" applyFont="1" applyFill="1" applyBorder="1" applyAlignment="1">
      <alignment horizontal="left" vertical="top" wrapText="1"/>
    </xf>
    <xf numFmtId="0" fontId="0" fillId="2" borderId="18" xfId="0" applyFill="1" applyBorder="1" applyAlignment="1">
      <alignment horizontal="left" vertical="top"/>
    </xf>
    <xf numFmtId="0" fontId="0" fillId="2" borderId="8" xfId="0" applyFill="1" applyBorder="1" applyAlignment="1" applyProtection="1">
      <alignment horizontal="left" vertical="top"/>
      <protection locked="0"/>
    </xf>
    <xf numFmtId="166" fontId="30" fillId="5" borderId="4" xfId="0" applyNumberFormat="1" applyFont="1" applyFill="1" applyBorder="1" applyAlignment="1" applyProtection="1">
      <alignment horizontal="right" vertical="center"/>
      <protection locked="0"/>
    </xf>
    <xf numFmtId="166" fontId="30" fillId="5" borderId="5" xfId="0" applyNumberFormat="1" applyFont="1" applyFill="1" applyBorder="1" applyAlignment="1" applyProtection="1">
      <alignment horizontal="right" vertical="center"/>
      <protection locked="0"/>
    </xf>
    <xf numFmtId="166" fontId="5" fillId="0" borderId="1" xfId="0" applyNumberFormat="1" applyFont="1" applyBorder="1" applyAlignment="1">
      <alignment horizontal="right" vertical="center"/>
    </xf>
    <xf numFmtId="166" fontId="5" fillId="0" borderId="4" xfId="0" applyNumberFormat="1" applyFont="1" applyBorder="1" applyAlignment="1">
      <alignment horizontal="right" vertical="center"/>
    </xf>
    <xf numFmtId="0" fontId="2" fillId="4" borderId="1" xfId="0" applyFont="1" applyFill="1" applyBorder="1" applyAlignment="1">
      <alignment horizontal="right" vertical="center"/>
    </xf>
    <xf numFmtId="166" fontId="5" fillId="0" borderId="22" xfId="0" applyNumberFormat="1" applyFont="1" applyBorder="1" applyAlignment="1">
      <alignment horizontal="right" vertical="center"/>
    </xf>
    <xf numFmtId="165" fontId="5" fillId="0" borderId="23" xfId="0" applyNumberFormat="1" applyFont="1" applyBorder="1" applyAlignment="1">
      <alignment horizontal="right" vertical="center"/>
    </xf>
    <xf numFmtId="165" fontId="5" fillId="0" borderId="12" xfId="0" applyNumberFormat="1" applyFont="1" applyBorder="1" applyAlignment="1">
      <alignment horizontal="right" vertical="center"/>
    </xf>
    <xf numFmtId="166" fontId="5" fillId="0" borderId="10" xfId="0" applyNumberFormat="1" applyFont="1" applyBorder="1" applyAlignment="1">
      <alignment horizontal="right" vertical="center"/>
    </xf>
    <xf numFmtId="166" fontId="5" fillId="0" borderId="0" xfId="0" applyNumberFormat="1" applyFont="1" applyAlignment="1">
      <alignment horizontal="right" vertical="center"/>
    </xf>
    <xf numFmtId="166" fontId="5" fillId="18" borderId="4" xfId="1" applyNumberFormat="1" applyFont="1" applyFill="1" applyBorder="1" applyAlignment="1" applyProtection="1">
      <alignment horizontal="center" vertical="center"/>
    </xf>
    <xf numFmtId="166" fontId="5" fillId="18" borderId="22" xfId="1" applyNumberFormat="1" applyFont="1" applyFill="1" applyBorder="1" applyAlignment="1" applyProtection="1">
      <alignment horizontal="center" vertical="center"/>
    </xf>
    <xf numFmtId="166" fontId="5" fillId="18" borderId="18" xfId="1" applyNumberFormat="1" applyFont="1" applyFill="1" applyBorder="1" applyAlignment="1" applyProtection="1">
      <alignment horizontal="center" vertical="center"/>
    </xf>
    <xf numFmtId="0" fontId="5" fillId="17" borderId="1" xfId="0" applyFont="1" applyFill="1" applyBorder="1" applyAlignment="1">
      <alignment horizontal="left" vertical="top"/>
    </xf>
    <xf numFmtId="166" fontId="8" fillId="17" borderId="1" xfId="1" applyNumberFormat="1" applyFont="1" applyFill="1" applyBorder="1" applyAlignment="1" applyProtection="1">
      <alignment horizontal="right" vertical="top"/>
    </xf>
    <xf numFmtId="0" fontId="5" fillId="17" borderId="4" xfId="0" applyFont="1" applyFill="1" applyBorder="1" applyAlignment="1">
      <alignment horizontal="left" vertical="top"/>
    </xf>
    <xf numFmtId="0" fontId="5" fillId="17" borderId="18" xfId="0" applyFont="1" applyFill="1" applyBorder="1" applyAlignment="1">
      <alignment horizontal="left" vertical="top"/>
    </xf>
    <xf numFmtId="166" fontId="8" fillId="17" borderId="1" xfId="1" applyNumberFormat="1" applyFont="1" applyFill="1" applyBorder="1" applyAlignment="1" applyProtection="1">
      <alignment vertical="top"/>
    </xf>
    <xf numFmtId="166" fontId="5" fillId="18" borderId="20" xfId="0" applyNumberFormat="1" applyFont="1" applyFill="1" applyBorder="1" applyAlignment="1">
      <alignment horizontal="right" vertical="center"/>
    </xf>
    <xf numFmtId="166" fontId="5" fillId="18" borderId="19" xfId="0" applyNumberFormat="1" applyFont="1" applyFill="1" applyBorder="1" applyAlignment="1">
      <alignment horizontal="right" vertical="center"/>
    </xf>
    <xf numFmtId="165" fontId="5" fillId="18" borderId="4" xfId="0" applyNumberFormat="1" applyFont="1" applyFill="1" applyBorder="1" applyAlignment="1">
      <alignment horizontal="right" vertical="center"/>
    </xf>
    <xf numFmtId="165" fontId="5" fillId="18" borderId="5" xfId="0" applyNumberFormat="1" applyFont="1" applyFill="1" applyBorder="1" applyAlignment="1">
      <alignment horizontal="right" vertical="center"/>
    </xf>
    <xf numFmtId="166" fontId="8" fillId="17" borderId="4" xfId="0" applyNumberFormat="1" applyFont="1" applyFill="1" applyBorder="1" applyAlignment="1">
      <alignment horizontal="right" vertical="center"/>
    </xf>
    <xf numFmtId="166" fontId="8" fillId="17" borderId="5" xfId="0" applyNumberFormat="1" applyFont="1" applyFill="1" applyBorder="1" applyAlignment="1">
      <alignment horizontal="right" vertical="center"/>
    </xf>
    <xf numFmtId="166" fontId="5" fillId="17" borderId="8" xfId="0" applyNumberFormat="1" applyFont="1" applyFill="1" applyBorder="1" applyAlignment="1">
      <alignment horizontal="right" vertical="top"/>
    </xf>
    <xf numFmtId="166" fontId="4" fillId="17" borderId="8" xfId="0" applyNumberFormat="1" applyFont="1" applyFill="1" applyBorder="1" applyAlignment="1">
      <alignment horizontal="right" vertical="top"/>
    </xf>
    <xf numFmtId="170" fontId="5" fillId="17" borderId="8" xfId="11" applyNumberFormat="1" applyFont="1" applyFill="1" applyBorder="1" applyAlignment="1" applyProtection="1">
      <alignment horizontal="right" vertical="top"/>
    </xf>
    <xf numFmtId="170" fontId="4" fillId="17" borderId="8" xfId="11" applyNumberFormat="1" applyFont="1" applyFill="1" applyBorder="1" applyAlignment="1">
      <alignment horizontal="right" vertical="top"/>
    </xf>
    <xf numFmtId="14" fontId="5" fillId="17" borderId="8" xfId="11" applyNumberFormat="1" applyFont="1" applyFill="1" applyBorder="1" applyAlignment="1" applyProtection="1">
      <alignment horizontal="right" vertical="top"/>
    </xf>
    <xf numFmtId="14" fontId="4" fillId="17" borderId="8" xfId="11" applyNumberFormat="1" applyFont="1" applyFill="1" applyBorder="1" applyAlignment="1">
      <alignment horizontal="right" vertical="top"/>
    </xf>
    <xf numFmtId="0" fontId="5" fillId="0" borderId="4" xfId="0" applyFont="1" applyBorder="1" applyAlignment="1">
      <alignment vertical="top"/>
    </xf>
    <xf numFmtId="0" fontId="0" fillId="2" borderId="22" xfId="0" applyFill="1" applyBorder="1" applyAlignment="1">
      <alignment vertical="top"/>
    </xf>
    <xf numFmtId="0" fontId="0" fillId="2" borderId="18" xfId="0" applyFill="1" applyBorder="1" applyAlignment="1">
      <alignment vertical="top"/>
    </xf>
    <xf numFmtId="166" fontId="8" fillId="17" borderId="4" xfId="3" applyNumberFormat="1" applyFont="1" applyFill="1" applyBorder="1" applyAlignment="1" applyProtection="1">
      <alignment horizontal="right" vertical="top"/>
    </xf>
    <xf numFmtId="166" fontId="8" fillId="17" borderId="5" xfId="3" applyNumberFormat="1" applyFont="1" applyFill="1" applyBorder="1" applyAlignment="1" applyProtection="1">
      <alignment horizontal="right" vertical="top"/>
    </xf>
    <xf numFmtId="10" fontId="5" fillId="4" borderId="10" xfId="1" applyNumberFormat="1" applyFont="1" applyFill="1" applyBorder="1" applyAlignment="1" applyProtection="1">
      <alignment horizontal="center" vertical="top" wrapText="1"/>
    </xf>
    <xf numFmtId="10" fontId="5" fillId="4" borderId="13" xfId="1" applyNumberFormat="1" applyFont="1" applyFill="1" applyBorder="1" applyAlignment="1" applyProtection="1">
      <alignment horizontal="center" vertical="top" wrapText="1"/>
    </xf>
    <xf numFmtId="169" fontId="36" fillId="14" borderId="4" xfId="5" applyNumberFormat="1" applyFont="1" applyFill="1" applyBorder="1" applyAlignment="1">
      <alignment horizontal="left"/>
    </xf>
    <xf numFmtId="169" fontId="36" fillId="14" borderId="18" xfId="5" applyNumberFormat="1" applyFont="1" applyFill="1" applyBorder="1" applyAlignment="1">
      <alignment horizontal="left"/>
    </xf>
    <xf numFmtId="0" fontId="32" fillId="4" borderId="1" xfId="5" applyFont="1" applyFill="1" applyBorder="1" applyAlignment="1">
      <alignment horizontal="center"/>
    </xf>
    <xf numFmtId="0" fontId="8" fillId="0" borderId="0" xfId="8" applyFont="1" applyAlignment="1">
      <alignment horizontal="left" wrapText="1"/>
    </xf>
    <xf numFmtId="0" fontId="35" fillId="15" borderId="4" xfId="5" applyFont="1" applyFill="1" applyBorder="1" applyAlignment="1">
      <alignment horizontal="left"/>
    </xf>
    <xf numFmtId="0" fontId="35" fillId="15" borderId="22" xfId="5" applyFont="1" applyFill="1" applyBorder="1" applyAlignment="1">
      <alignment horizontal="left"/>
    </xf>
    <xf numFmtId="0" fontId="35" fillId="15" borderId="18" xfId="5" applyFont="1" applyFill="1" applyBorder="1" applyAlignment="1">
      <alignment horizontal="left"/>
    </xf>
    <xf numFmtId="0" fontId="36" fillId="14" borderId="4" xfId="5" applyFont="1" applyFill="1" applyBorder="1" applyAlignment="1">
      <alignment horizontal="left"/>
    </xf>
    <xf numFmtId="0" fontId="36" fillId="14" borderId="22" xfId="5" applyFont="1" applyFill="1" applyBorder="1" applyAlignment="1">
      <alignment horizontal="left"/>
    </xf>
    <xf numFmtId="0" fontId="36" fillId="14" borderId="18" xfId="5" applyFont="1" applyFill="1" applyBorder="1" applyAlignment="1">
      <alignment horizontal="left"/>
    </xf>
    <xf numFmtId="0" fontId="5" fillId="17" borderId="8" xfId="0" applyFont="1" applyFill="1" applyBorder="1" applyAlignment="1">
      <alignment horizontal="left" vertical="top"/>
    </xf>
    <xf numFmtId="0" fontId="4" fillId="4" borderId="1" xfId="0" applyFont="1" applyFill="1" applyBorder="1" applyAlignment="1">
      <alignment horizontal="center" vertical="center"/>
    </xf>
    <xf numFmtId="166" fontId="5" fillId="18" borderId="4" xfId="0" applyNumberFormat="1" applyFont="1" applyFill="1" applyBorder="1" applyAlignment="1">
      <alignment horizontal="right" vertical="center"/>
    </xf>
    <xf numFmtId="166" fontId="5" fillId="18" borderId="5" xfId="0" applyNumberFormat="1" applyFont="1" applyFill="1" applyBorder="1" applyAlignment="1">
      <alignment horizontal="right" vertical="center"/>
    </xf>
    <xf numFmtId="14" fontId="8" fillId="0" borderId="8" xfId="0" applyNumberFormat="1" applyFont="1" applyBorder="1" applyAlignment="1">
      <alignment horizontal="right" vertical="top"/>
    </xf>
    <xf numFmtId="14" fontId="2" fillId="0" borderId="8" xfId="0" applyNumberFormat="1" applyFont="1" applyBorder="1" applyAlignment="1">
      <alignment horizontal="right" vertical="top"/>
    </xf>
    <xf numFmtId="166" fontId="5" fillId="18" borderId="1" xfId="0" applyNumberFormat="1" applyFont="1" applyFill="1" applyBorder="1" applyAlignment="1">
      <alignment horizontal="right" vertical="center"/>
    </xf>
    <xf numFmtId="0" fontId="18" fillId="2" borderId="14" xfId="0" applyFont="1" applyFill="1" applyBorder="1" applyAlignment="1">
      <alignment horizontal="center" vertical="top"/>
    </xf>
  </cellXfs>
  <cellStyles count="12">
    <cellStyle name="Comma" xfId="11" builtinId="3"/>
    <cellStyle name="Comma 2" xfId="6" xr:uid="{00000000-0005-0000-0000-000001000000}"/>
    <cellStyle name="Currency" xfId="3" builtinId="4"/>
    <cellStyle name="Currency 2" xfId="7" xr:uid="{00000000-0005-0000-0000-000003000000}"/>
    <cellStyle name="Hyperlink Arrow" xfId="9" xr:uid="{00000000-0005-0000-0000-000004000000}"/>
    <cellStyle name="Normal" xfId="0" builtinId="0"/>
    <cellStyle name="Normal 2" xfId="2" xr:uid="{00000000-0005-0000-0000-000006000000}"/>
    <cellStyle name="Normal 2 2" xfId="10" xr:uid="{00000000-0005-0000-0000-000007000000}"/>
    <cellStyle name="Normal 3" xfId="5" xr:uid="{00000000-0005-0000-0000-000008000000}"/>
    <cellStyle name="Normal_Attachment B - RPW" xfId="4" xr:uid="{00000000-0005-0000-0000-000009000000}"/>
    <cellStyle name="Normal_Blank Detailed Cost Breakdown" xfId="8" xr:uid="{00000000-0005-0000-0000-00000A000000}"/>
    <cellStyle name="Percent" xfId="1" builtinId="5"/>
  </cellStyles>
  <dxfs count="5">
    <dxf>
      <font>
        <b/>
        <i val="0"/>
        <strike val="0"/>
        <color rgb="FFFF0000"/>
      </font>
    </dxf>
    <dxf>
      <font>
        <strike val="0"/>
        <color rgb="FF005828"/>
      </font>
    </dxf>
    <dxf>
      <font>
        <b/>
        <i val="0"/>
        <strike val="0"/>
        <color rgb="FFFF0000"/>
      </font>
    </dxf>
    <dxf>
      <font>
        <strike val="0"/>
        <color rgb="FF005828"/>
      </font>
    </dxf>
    <dxf>
      <font>
        <b/>
        <i val="0"/>
        <color rgb="FFFF0000"/>
      </font>
    </dxf>
  </dxfs>
  <tableStyles count="0" defaultTableStyle="TableStyleMedium9" defaultPivotStyle="PivotStyleLight16"/>
  <colors>
    <mruColors>
      <color rgb="FFFF9797"/>
      <color rgb="FF005828"/>
      <color rgb="FF01E9DE"/>
      <color rgb="FF003366"/>
      <color rgb="FFFFFF99"/>
      <color rgb="FFFFFF67"/>
      <color rgb="FFCCFF66"/>
      <color rgb="FFCCFFCC"/>
      <color rgb="FF99FFCC"/>
      <color rgb="FF79D7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530775</xdr:colOff>
      <xdr:row>0</xdr:row>
      <xdr:rowOff>857250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59942"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556260</xdr:colOff>
      <xdr:row>6</xdr:row>
      <xdr:rowOff>31313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81100" cy="9552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M32"/>
  <sheetViews>
    <sheetView showGridLines="0" showRowColHeaders="0" topLeftCell="A7" zoomScale="93" zoomScaleNormal="93" workbookViewId="0">
      <selection activeCell="F41" sqref="F41"/>
    </sheetView>
  </sheetViews>
  <sheetFormatPr defaultRowHeight="12.75" x14ac:dyDescent="0.2"/>
  <cols>
    <col min="2" max="2" width="56.1640625" customWidth="1"/>
    <col min="3" max="3" width="2.6640625" customWidth="1"/>
    <col min="9" max="9" width="10.83203125" customWidth="1"/>
  </cols>
  <sheetData>
    <row r="1" spans="1:13" ht="72" customHeight="1" x14ac:dyDescent="0.2">
      <c r="A1" s="209" t="s">
        <v>126</v>
      </c>
      <c r="B1" s="209"/>
      <c r="C1" s="209"/>
      <c r="D1" s="209"/>
      <c r="E1" s="209"/>
      <c r="F1" s="209"/>
      <c r="G1" s="209"/>
      <c r="H1" s="209"/>
      <c r="I1" s="209"/>
      <c r="J1" s="209"/>
      <c r="K1" s="209"/>
      <c r="L1" s="209"/>
      <c r="M1" s="209"/>
    </row>
    <row r="2" spans="1:13" ht="21" customHeight="1" x14ac:dyDescent="0.2">
      <c r="A2" s="210"/>
      <c r="B2" s="210"/>
      <c r="C2" s="210"/>
      <c r="D2" s="210"/>
      <c r="E2" s="210"/>
      <c r="F2" s="210"/>
      <c r="G2" s="210"/>
      <c r="H2" s="210"/>
      <c r="I2" s="210"/>
      <c r="J2" s="210"/>
      <c r="K2" s="210"/>
      <c r="L2" s="210"/>
      <c r="M2" s="210"/>
    </row>
    <row r="3" spans="1:13" x14ac:dyDescent="0.2">
      <c r="A3" s="69"/>
      <c r="B3" s="70"/>
      <c r="C3" s="70"/>
      <c r="D3" s="69"/>
      <c r="E3" s="69"/>
      <c r="F3" s="69"/>
      <c r="G3" s="69"/>
      <c r="H3" s="69"/>
      <c r="I3" s="69"/>
      <c r="J3" s="69"/>
      <c r="K3" s="69"/>
      <c r="L3" s="69"/>
      <c r="M3" s="69"/>
    </row>
    <row r="4" spans="1:13" x14ac:dyDescent="0.2">
      <c r="A4" s="69"/>
      <c r="B4" s="71" t="s">
        <v>91</v>
      </c>
      <c r="C4" s="69"/>
      <c r="D4" s="186" t="s">
        <v>92</v>
      </c>
      <c r="E4" s="186"/>
      <c r="F4" s="186"/>
      <c r="G4" s="186"/>
      <c r="H4" s="186"/>
      <c r="I4" s="186"/>
      <c r="J4" s="186"/>
      <c r="K4" s="186"/>
      <c r="L4" s="186"/>
      <c r="M4" s="186"/>
    </row>
    <row r="5" spans="1:13" x14ac:dyDescent="0.2">
      <c r="A5" s="69"/>
      <c r="B5" s="72"/>
      <c r="C5" s="72"/>
      <c r="D5" s="73"/>
      <c r="E5" s="73"/>
      <c r="F5" s="73"/>
      <c r="G5" s="73"/>
      <c r="H5" s="73"/>
      <c r="I5" s="73"/>
      <c r="J5" s="73"/>
      <c r="K5" s="73"/>
      <c r="L5" s="73"/>
      <c r="M5" s="69"/>
    </row>
    <row r="6" spans="1:13" x14ac:dyDescent="0.2">
      <c r="A6" s="69"/>
      <c r="B6" s="74" t="s">
        <v>109</v>
      </c>
      <c r="C6" s="70"/>
      <c r="D6" s="211" t="s">
        <v>104</v>
      </c>
      <c r="E6" s="211"/>
      <c r="F6" s="211"/>
      <c r="G6" s="211"/>
      <c r="H6" s="211"/>
      <c r="I6" s="211"/>
      <c r="J6" s="211"/>
      <c r="K6" s="211"/>
      <c r="L6" s="211"/>
      <c r="M6" s="69"/>
    </row>
    <row r="7" spans="1:13" x14ac:dyDescent="0.2">
      <c r="A7" s="69"/>
      <c r="B7" s="75"/>
      <c r="C7" s="76"/>
      <c r="D7" s="81"/>
      <c r="E7" s="81"/>
      <c r="F7" s="81"/>
      <c r="G7" s="81"/>
      <c r="H7" s="81"/>
      <c r="I7" s="81"/>
      <c r="J7" s="82"/>
      <c r="K7" s="83"/>
      <c r="L7" s="83"/>
      <c r="M7" s="69"/>
    </row>
    <row r="8" spans="1:13" x14ac:dyDescent="0.2">
      <c r="A8" s="69"/>
      <c r="B8" s="87"/>
      <c r="C8" s="70"/>
      <c r="D8" s="107"/>
      <c r="E8" s="107"/>
      <c r="F8" s="107"/>
      <c r="G8" s="107"/>
      <c r="H8" s="107"/>
      <c r="I8" s="107"/>
      <c r="J8" s="107"/>
      <c r="K8" s="107"/>
      <c r="L8" s="107"/>
      <c r="M8" s="69"/>
    </row>
    <row r="9" spans="1:13" x14ac:dyDescent="0.2">
      <c r="A9" s="69"/>
      <c r="B9" s="77"/>
      <c r="C9" s="70"/>
      <c r="D9" s="107"/>
      <c r="E9" s="107"/>
      <c r="F9" s="107"/>
      <c r="G9" s="107"/>
      <c r="H9" s="107"/>
      <c r="I9" s="107"/>
      <c r="J9" s="107"/>
      <c r="K9" s="107"/>
      <c r="L9" s="107"/>
      <c r="M9" s="69"/>
    </row>
    <row r="10" spans="1:13" ht="12.75" customHeight="1" x14ac:dyDescent="0.2">
      <c r="A10" s="69"/>
      <c r="B10" s="71" t="s">
        <v>93</v>
      </c>
      <c r="C10" s="72"/>
      <c r="D10" s="211" t="s">
        <v>127</v>
      </c>
      <c r="E10" s="211"/>
      <c r="F10" s="211"/>
      <c r="G10" s="211"/>
      <c r="H10" s="211"/>
      <c r="I10" s="211"/>
      <c r="J10" s="211"/>
      <c r="K10" s="211"/>
      <c r="L10" s="211"/>
      <c r="M10" s="69"/>
    </row>
    <row r="11" spans="1:13" x14ac:dyDescent="0.2">
      <c r="A11" s="69"/>
      <c r="B11" s="72"/>
      <c r="C11" s="72"/>
      <c r="D11" s="211"/>
      <c r="E11" s="211"/>
      <c r="F11" s="211"/>
      <c r="G11" s="211"/>
      <c r="H11" s="211"/>
      <c r="I11" s="211"/>
      <c r="J11" s="211"/>
      <c r="K11" s="211"/>
      <c r="L11" s="211"/>
      <c r="M11" s="69"/>
    </row>
    <row r="12" spans="1:13" x14ac:dyDescent="0.2">
      <c r="A12" s="69"/>
      <c r="B12" s="72"/>
      <c r="C12" s="72"/>
      <c r="D12" s="211"/>
      <c r="E12" s="211"/>
      <c r="F12" s="211"/>
      <c r="G12" s="211"/>
      <c r="H12" s="211"/>
      <c r="I12" s="211"/>
      <c r="J12" s="211"/>
      <c r="K12" s="211"/>
      <c r="L12" s="211"/>
      <c r="M12" s="69"/>
    </row>
    <row r="13" spans="1:13" x14ac:dyDescent="0.2">
      <c r="A13" s="69"/>
      <c r="B13" s="72"/>
      <c r="C13" s="72"/>
      <c r="D13" s="211"/>
      <c r="E13" s="211"/>
      <c r="F13" s="211"/>
      <c r="G13" s="211"/>
      <c r="H13" s="211"/>
      <c r="I13" s="211"/>
      <c r="J13" s="211"/>
      <c r="K13" s="211"/>
      <c r="L13" s="211"/>
      <c r="M13" s="69"/>
    </row>
    <row r="14" spans="1:13" x14ac:dyDescent="0.2">
      <c r="A14" s="69"/>
      <c r="B14" s="72"/>
      <c r="C14" s="72"/>
      <c r="D14" s="211"/>
      <c r="E14" s="211"/>
      <c r="F14" s="211"/>
      <c r="G14" s="211"/>
      <c r="H14" s="211"/>
      <c r="I14" s="211"/>
      <c r="J14" s="211"/>
      <c r="K14" s="211"/>
      <c r="L14" s="211"/>
      <c r="M14" s="69"/>
    </row>
    <row r="15" spans="1:13" x14ac:dyDescent="0.2">
      <c r="A15" s="69"/>
      <c r="B15" s="72"/>
      <c r="C15" s="72"/>
      <c r="D15" s="106"/>
      <c r="E15" s="106"/>
      <c r="F15" s="106"/>
      <c r="G15" s="106"/>
      <c r="H15" s="106"/>
      <c r="I15" s="106"/>
      <c r="J15" s="106"/>
      <c r="K15" s="106"/>
      <c r="L15" s="106"/>
      <c r="M15" s="69"/>
    </row>
    <row r="16" spans="1:13" x14ac:dyDescent="0.2">
      <c r="A16" s="69"/>
      <c r="B16" s="76"/>
      <c r="C16" s="76"/>
      <c r="D16" s="76"/>
      <c r="E16" s="76"/>
      <c r="F16" s="76"/>
      <c r="G16" s="76"/>
      <c r="H16" s="76"/>
      <c r="I16" s="76"/>
      <c r="J16" s="78"/>
      <c r="K16" s="69"/>
      <c r="L16" s="69"/>
      <c r="M16" s="69"/>
    </row>
    <row r="17" spans="1:13" x14ac:dyDescent="0.2">
      <c r="A17" s="69"/>
      <c r="B17" s="113" t="s">
        <v>94</v>
      </c>
      <c r="C17" s="72"/>
      <c r="D17" s="212" t="s">
        <v>95</v>
      </c>
      <c r="E17" s="69"/>
      <c r="F17" s="69"/>
      <c r="G17" s="69"/>
      <c r="H17" s="69"/>
      <c r="I17" s="69"/>
      <c r="J17" s="69"/>
      <c r="K17" s="69"/>
      <c r="L17" s="69"/>
      <c r="M17" s="69"/>
    </row>
    <row r="18" spans="1:13" x14ac:dyDescent="0.2">
      <c r="A18" s="69"/>
      <c r="B18" s="69"/>
      <c r="C18" s="69"/>
      <c r="D18" s="213"/>
      <c r="E18" s="214" t="s">
        <v>96</v>
      </c>
      <c r="F18" s="214"/>
      <c r="G18" s="214" t="s">
        <v>97</v>
      </c>
      <c r="H18" s="214"/>
      <c r="I18" s="214"/>
      <c r="J18" s="214" t="s">
        <v>98</v>
      </c>
      <c r="K18" s="214"/>
      <c r="L18" s="214"/>
      <c r="M18" s="214"/>
    </row>
    <row r="19" spans="1:13" x14ac:dyDescent="0.2">
      <c r="A19" s="79"/>
      <c r="B19" s="79"/>
      <c r="C19" s="79"/>
      <c r="D19" s="79"/>
      <c r="E19" s="79"/>
      <c r="F19" s="79"/>
      <c r="G19" s="84"/>
      <c r="H19" s="84"/>
      <c r="I19" s="84"/>
      <c r="J19" s="84"/>
      <c r="K19" s="84"/>
      <c r="L19" s="85"/>
      <c r="M19" s="85"/>
    </row>
    <row r="20" spans="1:13" ht="27" customHeight="1" x14ac:dyDescent="0.2">
      <c r="A20" s="69"/>
      <c r="B20" s="69"/>
      <c r="C20" s="69"/>
      <c r="D20" s="93"/>
      <c r="E20" s="127" t="s">
        <v>112</v>
      </c>
      <c r="F20" s="128"/>
      <c r="G20" s="89" t="s">
        <v>114</v>
      </c>
      <c r="H20" s="90"/>
      <c r="I20" s="90"/>
      <c r="J20" s="190" t="s">
        <v>111</v>
      </c>
      <c r="K20" s="191"/>
      <c r="L20" s="191"/>
      <c r="M20" s="192"/>
    </row>
    <row r="21" spans="1:13" ht="27" customHeight="1" x14ac:dyDescent="0.2">
      <c r="A21" s="69"/>
      <c r="B21" s="69"/>
      <c r="C21" s="69"/>
      <c r="D21" s="91"/>
      <c r="E21" s="127" t="s">
        <v>113</v>
      </c>
      <c r="F21" s="128"/>
      <c r="G21" s="89" t="s">
        <v>115</v>
      </c>
      <c r="H21" s="90"/>
      <c r="I21" s="90"/>
      <c r="J21" s="190" t="s">
        <v>116</v>
      </c>
      <c r="K21" s="191"/>
      <c r="L21" s="191"/>
      <c r="M21" s="192"/>
    </row>
    <row r="22" spans="1:13" ht="12.75" customHeight="1" x14ac:dyDescent="0.2">
      <c r="A22" s="69"/>
      <c r="B22" s="69"/>
      <c r="C22" s="69"/>
      <c r="D22" s="129"/>
      <c r="E22" s="199" t="s">
        <v>99</v>
      </c>
      <c r="F22" s="200"/>
      <c r="G22" s="203" t="s">
        <v>110</v>
      </c>
      <c r="H22" s="204"/>
      <c r="I22" s="205"/>
      <c r="J22" s="193" t="s">
        <v>108</v>
      </c>
      <c r="K22" s="194"/>
      <c r="L22" s="194"/>
      <c r="M22" s="195"/>
    </row>
    <row r="23" spans="1:13" x14ac:dyDescent="0.2">
      <c r="A23" s="69"/>
      <c r="B23" s="69"/>
      <c r="C23" s="69"/>
      <c r="D23" s="130"/>
      <c r="E23" s="201"/>
      <c r="F23" s="202"/>
      <c r="G23" s="206"/>
      <c r="H23" s="207"/>
      <c r="I23" s="208"/>
      <c r="J23" s="196"/>
      <c r="K23" s="197"/>
      <c r="L23" s="197"/>
      <c r="M23" s="198"/>
    </row>
    <row r="24" spans="1:13" ht="26.25" customHeight="1" x14ac:dyDescent="0.2">
      <c r="A24" s="69"/>
      <c r="B24" s="69"/>
      <c r="C24" s="69"/>
      <c r="D24" s="109"/>
      <c r="E24" s="110"/>
      <c r="F24" s="110"/>
      <c r="G24" s="111"/>
      <c r="H24" s="111"/>
      <c r="I24" s="111"/>
      <c r="J24" s="108"/>
      <c r="K24" s="112"/>
      <c r="L24" s="112"/>
      <c r="M24" s="112"/>
    </row>
    <row r="25" spans="1:13" x14ac:dyDescent="0.2">
      <c r="A25" s="69"/>
      <c r="B25" s="69"/>
      <c r="C25" s="69"/>
      <c r="D25" s="69"/>
      <c r="E25" s="187"/>
      <c r="F25" s="187"/>
      <c r="G25" s="69"/>
      <c r="H25" s="69"/>
      <c r="I25" s="69"/>
      <c r="J25" s="188"/>
      <c r="K25" s="189"/>
      <c r="L25" s="189"/>
      <c r="M25" s="189"/>
    </row>
    <row r="26" spans="1:13" x14ac:dyDescent="0.2">
      <c r="A26" s="79"/>
      <c r="B26" s="113" t="s">
        <v>100</v>
      </c>
      <c r="C26" s="72"/>
      <c r="D26" s="72"/>
      <c r="E26" s="72"/>
      <c r="F26" s="72"/>
      <c r="G26" s="79"/>
      <c r="H26" s="79"/>
      <c r="I26" s="79"/>
      <c r="J26" s="79"/>
      <c r="K26" s="79"/>
      <c r="L26" s="80"/>
      <c r="M26" s="80"/>
    </row>
    <row r="27" spans="1:13" x14ac:dyDescent="0.2">
      <c r="A27" s="79"/>
      <c r="B27" s="79"/>
      <c r="C27" s="79"/>
      <c r="D27" s="79"/>
      <c r="E27" s="79"/>
      <c r="F27" s="79"/>
      <c r="G27" s="79"/>
      <c r="H27" s="79"/>
      <c r="I27" s="79"/>
      <c r="J27" s="79"/>
      <c r="K27" s="79"/>
      <c r="L27" s="80"/>
      <c r="M27" s="80"/>
    </row>
    <row r="28" spans="1:13" x14ac:dyDescent="0.2">
      <c r="A28" s="79"/>
      <c r="B28" s="180" t="s">
        <v>101</v>
      </c>
      <c r="C28" s="181"/>
      <c r="D28" s="181"/>
      <c r="E28" s="181"/>
      <c r="F28" s="181"/>
      <c r="G28" s="181"/>
      <c r="H28" s="181"/>
      <c r="I28" s="181"/>
      <c r="J28" s="181"/>
      <c r="K28" s="181"/>
      <c r="L28" s="182"/>
      <c r="M28" s="79"/>
    </row>
    <row r="29" spans="1:13" x14ac:dyDescent="0.2">
      <c r="A29" s="79"/>
      <c r="B29" s="79"/>
      <c r="C29" s="79"/>
      <c r="D29" s="79"/>
      <c r="E29" s="79"/>
      <c r="F29" s="79"/>
      <c r="G29" s="79"/>
      <c r="H29" s="79"/>
      <c r="I29" s="79"/>
      <c r="J29" s="79"/>
      <c r="K29" s="79"/>
      <c r="L29" s="80"/>
      <c r="M29" s="80"/>
    </row>
    <row r="30" spans="1:13" x14ac:dyDescent="0.2">
      <c r="A30" s="79"/>
      <c r="B30" s="183" t="s">
        <v>158</v>
      </c>
      <c r="C30" s="184"/>
      <c r="D30" s="184"/>
      <c r="E30" s="184"/>
      <c r="F30" s="184"/>
      <c r="G30" s="184"/>
      <c r="H30" s="184"/>
      <c r="I30" s="184"/>
      <c r="J30" s="184"/>
      <c r="K30" s="184"/>
      <c r="L30" s="185"/>
      <c r="M30" s="79"/>
    </row>
    <row r="31" spans="1:13" x14ac:dyDescent="0.2">
      <c r="A31" s="79"/>
      <c r="B31" s="79"/>
      <c r="C31" s="79"/>
      <c r="D31" s="79"/>
      <c r="E31" s="79"/>
      <c r="F31" s="79"/>
      <c r="G31" s="79"/>
      <c r="H31" s="79"/>
      <c r="I31" s="79"/>
      <c r="J31" s="79"/>
      <c r="K31" s="79"/>
      <c r="L31" s="80"/>
      <c r="M31" s="80"/>
    </row>
    <row r="32" spans="1:13" x14ac:dyDescent="0.2">
      <c r="B32" s="177" t="s">
        <v>157</v>
      </c>
      <c r="C32" s="178"/>
      <c r="D32" s="178"/>
      <c r="E32" s="178"/>
      <c r="F32" s="178"/>
      <c r="G32" s="178"/>
      <c r="H32" s="178"/>
      <c r="I32" s="178"/>
      <c r="J32" s="178"/>
      <c r="K32" s="178"/>
      <c r="L32" s="179"/>
    </row>
  </sheetData>
  <sheetProtection password="CA63" sheet="1" objects="1" scenarios="1"/>
  <mergeCells count="19">
    <mergeCell ref="A1:M1"/>
    <mergeCell ref="A2:M2"/>
    <mergeCell ref="D6:L6"/>
    <mergeCell ref="D10:L14"/>
    <mergeCell ref="D17:D18"/>
    <mergeCell ref="E18:F18"/>
    <mergeCell ref="G18:I18"/>
    <mergeCell ref="J18:M18"/>
    <mergeCell ref="B32:L32"/>
    <mergeCell ref="B28:L28"/>
    <mergeCell ref="B30:L30"/>
    <mergeCell ref="D4:M4"/>
    <mergeCell ref="E25:F25"/>
    <mergeCell ref="J25:M25"/>
    <mergeCell ref="J20:M20"/>
    <mergeCell ref="J21:M21"/>
    <mergeCell ref="J22:M23"/>
    <mergeCell ref="E22:F23"/>
    <mergeCell ref="G22:I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K83"/>
  <sheetViews>
    <sheetView showGridLines="0" topLeftCell="A58" zoomScale="85" zoomScaleNormal="85" zoomScaleSheetLayoutView="100" zoomScalePageLayoutView="90" workbookViewId="0">
      <selection activeCell="A80" sqref="A80:XFD80"/>
    </sheetView>
  </sheetViews>
  <sheetFormatPr defaultColWidth="34.33203125" defaultRowHeight="15" x14ac:dyDescent="0.2"/>
  <cols>
    <col min="1" max="1" width="22.83203125" style="2" customWidth="1"/>
    <col min="2" max="2" width="13.83203125" style="2" customWidth="1"/>
    <col min="3" max="4" width="10.83203125" style="2" customWidth="1"/>
    <col min="5" max="5" width="18.83203125" style="2" customWidth="1"/>
    <col min="6" max="6" width="24.5" style="2" customWidth="1"/>
    <col min="7" max="7" width="22.6640625" style="2" customWidth="1"/>
    <col min="8" max="8" width="7.33203125" style="2" customWidth="1"/>
    <col min="9" max="9" width="15.5" style="2" customWidth="1"/>
    <col min="10" max="10" width="17.33203125" style="2" customWidth="1"/>
    <col min="11" max="11" width="16.6640625" style="2" customWidth="1"/>
    <col min="12" max="12" width="14.1640625" style="2" customWidth="1"/>
    <col min="13" max="13" width="12.83203125" style="2" customWidth="1"/>
    <col min="14" max="14" width="13.1640625" style="2" customWidth="1"/>
    <col min="15" max="15" width="11.6640625" style="2" customWidth="1"/>
    <col min="16" max="16" width="13.5" style="2" customWidth="1"/>
    <col min="17" max="16384" width="34.33203125" style="2"/>
  </cols>
  <sheetData>
    <row r="1" spans="1:10" ht="11.25" customHeight="1" x14ac:dyDescent="0.2">
      <c r="A1" s="7"/>
      <c r="B1" s="8"/>
      <c r="C1" s="7"/>
      <c r="D1" s="8"/>
      <c r="E1" s="8"/>
      <c r="F1" s="8"/>
      <c r="G1" s="8"/>
      <c r="H1" s="9"/>
      <c r="I1" s="9"/>
      <c r="J1" s="8"/>
    </row>
    <row r="2" spans="1:10" ht="15" customHeight="1" x14ac:dyDescent="0.2">
      <c r="A2" s="10" t="s">
        <v>9</v>
      </c>
      <c r="B2" s="238" t="s">
        <v>162</v>
      </c>
      <c r="C2" s="238"/>
      <c r="D2" s="10"/>
      <c r="E2" s="8"/>
      <c r="F2" s="167" t="s">
        <v>142</v>
      </c>
      <c r="G2" s="163" t="s">
        <v>143</v>
      </c>
      <c r="H2" s="11"/>
      <c r="I2" s="11"/>
      <c r="J2" s="8"/>
    </row>
    <row r="3" spans="1:10" ht="10.5" customHeight="1" x14ac:dyDescent="0.2">
      <c r="A3" s="10"/>
      <c r="B3" s="12"/>
      <c r="C3" s="10"/>
      <c r="D3" s="10"/>
      <c r="E3" s="10"/>
      <c r="F3" s="10"/>
      <c r="G3" s="10"/>
      <c r="H3" s="9"/>
      <c r="I3" s="9"/>
      <c r="J3" s="8"/>
    </row>
    <row r="4" spans="1:10" ht="15" customHeight="1" x14ac:dyDescent="0.2">
      <c r="A4" s="10" t="s">
        <v>118</v>
      </c>
      <c r="B4" s="238" t="s">
        <v>163</v>
      </c>
      <c r="C4" s="247"/>
      <c r="D4" s="247"/>
      <c r="E4" s="247"/>
      <c r="F4" s="167" t="s">
        <v>148</v>
      </c>
      <c r="G4" s="163" t="s">
        <v>165</v>
      </c>
      <c r="H4" s="11"/>
      <c r="I4" s="8"/>
    </row>
    <row r="5" spans="1:10" ht="10.5" customHeight="1" x14ac:dyDescent="0.2">
      <c r="A5" s="10"/>
      <c r="B5" s="12"/>
      <c r="C5" s="10"/>
      <c r="D5" s="10"/>
      <c r="E5" s="10"/>
      <c r="F5" s="92"/>
      <c r="G5" s="10"/>
      <c r="H5" s="9"/>
      <c r="I5" s="8"/>
    </row>
    <row r="6" spans="1:10" ht="15" customHeight="1" x14ac:dyDescent="0.2">
      <c r="A6" s="10" t="s">
        <v>119</v>
      </c>
      <c r="B6" s="238" t="s">
        <v>164</v>
      </c>
      <c r="C6" s="247"/>
      <c r="D6" s="247"/>
      <c r="E6" s="247"/>
      <c r="F6" s="167" t="s">
        <v>152</v>
      </c>
      <c r="G6" s="171" t="s">
        <v>166</v>
      </c>
      <c r="H6" s="9"/>
      <c r="I6" s="8"/>
    </row>
    <row r="7" spans="1:10" ht="13.5" customHeight="1" x14ac:dyDescent="0.2">
      <c r="A7" s="10"/>
      <c r="B7" s="170"/>
      <c r="C7" s="168"/>
      <c r="D7" s="168"/>
      <c r="E7" s="168"/>
      <c r="F7" s="167"/>
      <c r="G7" s="169"/>
      <c r="H7" s="9"/>
      <c r="I7" s="8"/>
    </row>
    <row r="8" spans="1:10" ht="15" customHeight="1" x14ac:dyDescent="0.2">
      <c r="A8" s="10"/>
      <c r="B8" s="170"/>
      <c r="C8" s="168"/>
      <c r="D8" s="168"/>
      <c r="E8" s="168"/>
      <c r="F8" s="167" t="s">
        <v>120</v>
      </c>
      <c r="G8" s="172" t="s">
        <v>161</v>
      </c>
      <c r="H8" s="9"/>
      <c r="I8" s="8"/>
    </row>
    <row r="9" spans="1:10" ht="10.5" customHeight="1" x14ac:dyDescent="0.2">
      <c r="A9" s="10"/>
      <c r="B9" s="12"/>
      <c r="C9" s="10"/>
      <c r="D9" s="10"/>
      <c r="E9" s="10"/>
      <c r="F9" s="92"/>
      <c r="G9" s="10"/>
      <c r="H9" s="8"/>
      <c r="I9" s="8"/>
      <c r="J9" s="8"/>
    </row>
    <row r="10" spans="1:10" ht="21" customHeight="1" x14ac:dyDescent="0.2">
      <c r="A10" s="227" t="s">
        <v>117</v>
      </c>
      <c r="B10" s="243"/>
      <c r="C10" s="243"/>
      <c r="D10" s="243"/>
      <c r="E10" s="243"/>
      <c r="F10" s="243"/>
      <c r="G10" s="244"/>
      <c r="H10" s="8"/>
      <c r="I10" s="8"/>
    </row>
    <row r="11" spans="1:10" ht="28.5" customHeight="1" x14ac:dyDescent="0.2">
      <c r="A11" s="240" t="s">
        <v>10</v>
      </c>
      <c r="B11" s="240"/>
      <c r="C11" s="241" t="s">
        <v>54</v>
      </c>
      <c r="D11" s="242"/>
      <c r="E11" s="245" t="s">
        <v>10</v>
      </c>
      <c r="F11" s="246"/>
      <c r="G11" s="148" t="s">
        <v>54</v>
      </c>
      <c r="H11" s="8"/>
      <c r="I11" s="8"/>
    </row>
    <row r="12" spans="1:10" ht="15" customHeight="1" x14ac:dyDescent="0.2">
      <c r="A12" s="239" t="s">
        <v>49</v>
      </c>
      <c r="B12" s="239"/>
      <c r="C12" s="216"/>
      <c r="D12" s="216"/>
      <c r="E12" s="233" t="s">
        <v>10</v>
      </c>
      <c r="F12" s="233"/>
      <c r="G12" s="161"/>
      <c r="H12" s="8"/>
      <c r="I12" s="8"/>
      <c r="J12" s="8"/>
    </row>
    <row r="13" spans="1:10" ht="15" customHeight="1" x14ac:dyDescent="0.2">
      <c r="A13" s="215" t="s">
        <v>153</v>
      </c>
      <c r="B13" s="215"/>
      <c r="C13" s="216"/>
      <c r="D13" s="216"/>
      <c r="E13" s="233" t="s">
        <v>10</v>
      </c>
      <c r="F13" s="233"/>
      <c r="G13" s="161"/>
      <c r="H13" s="8"/>
      <c r="I13" s="8"/>
      <c r="J13" s="8"/>
    </row>
    <row r="14" spans="1:10" ht="15" customHeight="1" x14ac:dyDescent="0.2">
      <c r="A14" s="215" t="s">
        <v>121</v>
      </c>
      <c r="B14" s="215"/>
      <c r="C14" s="216"/>
      <c r="D14" s="216"/>
      <c r="E14" s="233" t="s">
        <v>10</v>
      </c>
      <c r="F14" s="233"/>
      <c r="G14" s="161"/>
      <c r="H14" s="8"/>
      <c r="I14" s="8"/>
      <c r="J14" s="8"/>
    </row>
    <row r="15" spans="1:10" ht="15" customHeight="1" x14ac:dyDescent="0.2">
      <c r="A15" s="215" t="s">
        <v>149</v>
      </c>
      <c r="B15" s="215"/>
      <c r="C15" s="216"/>
      <c r="D15" s="216"/>
      <c r="E15" s="233" t="s">
        <v>10</v>
      </c>
      <c r="F15" s="233"/>
      <c r="G15" s="161"/>
      <c r="H15" s="8"/>
      <c r="I15" s="8"/>
      <c r="J15" s="8"/>
    </row>
    <row r="16" spans="1:10" ht="15" customHeight="1" x14ac:dyDescent="0.2">
      <c r="A16" s="215" t="s">
        <v>26</v>
      </c>
      <c r="B16" s="215"/>
      <c r="C16" s="216"/>
      <c r="D16" s="216"/>
      <c r="E16" s="233" t="s">
        <v>10</v>
      </c>
      <c r="F16" s="233"/>
      <c r="G16" s="161"/>
      <c r="H16" s="8"/>
      <c r="I16" s="8"/>
      <c r="J16" s="8"/>
    </row>
    <row r="17" spans="1:11" ht="15" customHeight="1" x14ac:dyDescent="0.2">
      <c r="A17" s="215" t="s">
        <v>25</v>
      </c>
      <c r="B17" s="215"/>
      <c r="C17" s="216"/>
      <c r="D17" s="216"/>
      <c r="E17" s="233" t="s">
        <v>10</v>
      </c>
      <c r="F17" s="233"/>
      <c r="G17" s="162"/>
      <c r="H17" s="8"/>
      <c r="I17" s="8"/>
      <c r="J17" s="8"/>
    </row>
    <row r="18" spans="1:11" ht="15" customHeight="1" x14ac:dyDescent="0.2">
      <c r="A18" s="215" t="s">
        <v>150</v>
      </c>
      <c r="B18" s="215"/>
      <c r="C18" s="231"/>
      <c r="D18" s="232"/>
      <c r="E18" s="233" t="s">
        <v>10</v>
      </c>
      <c r="F18" s="233"/>
      <c r="G18" s="162"/>
      <c r="H18" s="8"/>
      <c r="I18" s="8"/>
      <c r="J18" s="8"/>
    </row>
    <row r="19" spans="1:11" ht="15" customHeight="1" x14ac:dyDescent="0.2">
      <c r="A19" s="215" t="s">
        <v>151</v>
      </c>
      <c r="B19" s="215"/>
      <c r="C19" s="216"/>
      <c r="D19" s="216"/>
      <c r="E19" s="233" t="s">
        <v>10</v>
      </c>
      <c r="F19" s="233"/>
      <c r="G19" s="161"/>
      <c r="H19" s="8"/>
      <c r="I19" s="8"/>
      <c r="J19" s="8"/>
    </row>
    <row r="20" spans="1:11" s="3" customFormat="1" ht="21" customHeight="1" x14ac:dyDescent="0.2">
      <c r="A20" s="223" t="s">
        <v>2</v>
      </c>
      <c r="B20" s="224"/>
      <c r="C20" s="225"/>
      <c r="D20" s="226"/>
      <c r="E20" s="94"/>
      <c r="F20" s="94"/>
      <c r="G20" s="94"/>
      <c r="H20" s="13"/>
      <c r="I20" s="13"/>
      <c r="J20" s="13"/>
      <c r="K20" s="13"/>
    </row>
    <row r="21" spans="1:11" ht="9.75" customHeight="1" x14ac:dyDescent="0.2">
      <c r="A21" s="8"/>
      <c r="B21" s="8"/>
      <c r="C21" s="8"/>
      <c r="D21" s="14"/>
      <c r="E21" s="8"/>
      <c r="F21" s="8"/>
      <c r="G21" s="8"/>
      <c r="H21" s="8"/>
      <c r="I21" s="8"/>
      <c r="J21" s="8"/>
    </row>
    <row r="22" spans="1:11" ht="21" customHeight="1" x14ac:dyDescent="0.2">
      <c r="A22" s="227" t="s">
        <v>51</v>
      </c>
      <c r="B22" s="228"/>
      <c r="C22" s="228"/>
      <c r="D22" s="229"/>
      <c r="E22" s="15"/>
      <c r="F22" s="15"/>
      <c r="G22" s="15"/>
      <c r="H22" s="8"/>
      <c r="I22" s="8"/>
      <c r="J22" s="8"/>
    </row>
    <row r="23" spans="1:11" x14ac:dyDescent="0.2">
      <c r="A23" s="16" t="s">
        <v>48</v>
      </c>
      <c r="B23" s="17"/>
      <c r="C23" s="230" t="s">
        <v>69</v>
      </c>
      <c r="D23" s="230"/>
      <c r="E23" s="18"/>
      <c r="F23" s="18"/>
      <c r="G23" s="18"/>
      <c r="H23" s="8"/>
      <c r="I23" s="8"/>
      <c r="J23" s="8"/>
    </row>
    <row r="24" spans="1:11" x14ac:dyDescent="0.2">
      <c r="A24" s="19" t="s">
        <v>11</v>
      </c>
      <c r="B24" s="20"/>
      <c r="C24" s="219"/>
      <c r="D24" s="220"/>
      <c r="E24" s="18"/>
      <c r="F24" s="18"/>
      <c r="G24" s="18"/>
      <c r="H24" s="8"/>
      <c r="I24" s="8"/>
      <c r="J24" s="8"/>
    </row>
    <row r="25" spans="1:11" x14ac:dyDescent="0.2">
      <c r="A25" s="21" t="s">
        <v>12</v>
      </c>
      <c r="B25" s="20"/>
      <c r="C25" s="221"/>
      <c r="D25" s="222"/>
      <c r="E25" s="18"/>
      <c r="F25" s="18"/>
      <c r="G25" s="18"/>
      <c r="H25" s="8"/>
      <c r="I25" s="8"/>
      <c r="J25" s="8"/>
    </row>
    <row r="26" spans="1:11" x14ac:dyDescent="0.2">
      <c r="A26" s="22" t="s">
        <v>13</v>
      </c>
      <c r="B26" s="20"/>
      <c r="C26" s="219"/>
      <c r="D26" s="220"/>
      <c r="E26" s="18"/>
      <c r="F26" s="18"/>
      <c r="G26" s="18"/>
      <c r="H26" s="8"/>
      <c r="I26" s="8"/>
      <c r="J26" s="8"/>
    </row>
    <row r="27" spans="1:11" x14ac:dyDescent="0.2">
      <c r="A27" s="22" t="s">
        <v>14</v>
      </c>
      <c r="B27" s="20"/>
      <c r="C27" s="221"/>
      <c r="D27" s="222"/>
      <c r="E27" s="18"/>
      <c r="F27" s="18"/>
      <c r="G27" s="18"/>
      <c r="H27" s="8"/>
      <c r="I27" s="8"/>
      <c r="J27" s="8"/>
    </row>
    <row r="28" spans="1:11" x14ac:dyDescent="0.2">
      <c r="A28" s="22" t="s">
        <v>55</v>
      </c>
      <c r="B28" s="20"/>
      <c r="C28" s="219"/>
      <c r="D28" s="220"/>
      <c r="E28" s="18"/>
      <c r="F28" s="18"/>
      <c r="G28" s="18"/>
      <c r="H28" s="8"/>
      <c r="I28" s="8"/>
      <c r="J28" s="8"/>
    </row>
    <row r="29" spans="1:11" x14ac:dyDescent="0.2">
      <c r="A29" s="22" t="s">
        <v>15</v>
      </c>
      <c r="B29" s="20"/>
      <c r="C29" s="221"/>
      <c r="D29" s="222"/>
      <c r="E29" s="18"/>
      <c r="F29" s="18"/>
      <c r="G29" s="18"/>
      <c r="H29" s="8"/>
      <c r="I29" s="8"/>
      <c r="J29" s="8"/>
    </row>
    <row r="30" spans="1:11" x14ac:dyDescent="0.2">
      <c r="A30" s="22" t="s">
        <v>16</v>
      </c>
      <c r="B30" s="20"/>
      <c r="C30" s="219"/>
      <c r="D30" s="220"/>
      <c r="E30" s="173" t="s">
        <v>52</v>
      </c>
      <c r="F30" s="217"/>
      <c r="G30" s="218"/>
      <c r="H30" s="8"/>
      <c r="I30" s="8"/>
    </row>
    <row r="31" spans="1:11" s="1" customFormat="1" x14ac:dyDescent="0.2">
      <c r="A31" s="23" t="s">
        <v>3</v>
      </c>
      <c r="B31" s="24"/>
      <c r="C31" s="250"/>
      <c r="D31" s="251"/>
      <c r="E31" s="164"/>
      <c r="F31" s="25"/>
      <c r="G31" s="25"/>
      <c r="H31" s="9"/>
      <c r="I31" s="9"/>
      <c r="J31" s="9"/>
    </row>
    <row r="32" spans="1:11" s="4" customFormat="1" ht="15" customHeight="1" x14ac:dyDescent="0.2">
      <c r="A32" s="26" t="s">
        <v>5</v>
      </c>
      <c r="B32" s="27"/>
      <c r="C32" s="252"/>
      <c r="D32" s="252"/>
      <c r="E32" s="165"/>
      <c r="F32" s="28"/>
      <c r="G32" s="28"/>
      <c r="H32" s="29"/>
      <c r="I32" s="29"/>
      <c r="J32" s="29"/>
    </row>
    <row r="33" spans="1:10" s="4" customFormat="1" ht="15" customHeight="1" x14ac:dyDescent="0.2">
      <c r="A33" s="22" t="s">
        <v>17</v>
      </c>
      <c r="B33" s="30"/>
      <c r="C33" s="248"/>
      <c r="D33" s="249"/>
      <c r="E33" s="165"/>
      <c r="F33" s="28"/>
      <c r="G33" s="28"/>
      <c r="H33" s="13"/>
      <c r="I33" s="8"/>
      <c r="J33" s="8"/>
    </row>
    <row r="34" spans="1:10" s="4" customFormat="1" ht="15" customHeight="1" x14ac:dyDescent="0.2">
      <c r="A34" s="22" t="s">
        <v>57</v>
      </c>
      <c r="B34" s="30"/>
      <c r="C34" s="248"/>
      <c r="D34" s="249"/>
      <c r="E34" s="165"/>
      <c r="F34" s="28"/>
      <c r="G34" s="28"/>
      <c r="H34" s="13"/>
      <c r="I34" s="8"/>
      <c r="J34" s="8"/>
    </row>
    <row r="35" spans="1:10" s="4" customFormat="1" ht="15" customHeight="1" x14ac:dyDescent="0.2">
      <c r="A35" s="19" t="s">
        <v>56</v>
      </c>
      <c r="B35" s="30"/>
      <c r="C35" s="248"/>
      <c r="D35" s="249"/>
      <c r="E35" s="165"/>
      <c r="F35" s="28"/>
      <c r="G35" s="28"/>
      <c r="H35" s="13"/>
      <c r="I35" s="8"/>
      <c r="J35" s="8"/>
    </row>
    <row r="36" spans="1:10" s="4" customFormat="1" ht="15" customHeight="1" x14ac:dyDescent="0.2">
      <c r="A36" s="31" t="s">
        <v>18</v>
      </c>
      <c r="B36" s="30"/>
      <c r="C36" s="248"/>
      <c r="D36" s="249"/>
      <c r="E36" s="165"/>
      <c r="F36" s="28"/>
      <c r="G36" s="28"/>
      <c r="H36" s="13"/>
      <c r="I36" s="8"/>
      <c r="J36" s="8"/>
    </row>
    <row r="37" spans="1:10" s="4" customFormat="1" ht="15" customHeight="1" x14ac:dyDescent="0.2">
      <c r="A37" s="31" t="s">
        <v>58</v>
      </c>
      <c r="B37" s="30"/>
      <c r="C37" s="248"/>
      <c r="D37" s="249"/>
      <c r="E37" s="165"/>
      <c r="F37" s="28"/>
      <c r="G37" s="28"/>
      <c r="H37" s="13"/>
      <c r="I37" s="8"/>
      <c r="J37" s="8"/>
    </row>
    <row r="38" spans="1:10" s="4" customFormat="1" ht="15" customHeight="1" x14ac:dyDescent="0.2">
      <c r="A38" s="31" t="s">
        <v>19</v>
      </c>
      <c r="B38" s="30"/>
      <c r="C38" s="248"/>
      <c r="D38" s="249"/>
      <c r="E38" s="165"/>
      <c r="F38" s="28"/>
      <c r="G38" s="28"/>
      <c r="H38" s="13"/>
      <c r="I38" s="8"/>
      <c r="J38" s="8"/>
    </row>
    <row r="39" spans="1:10" s="4" customFormat="1" ht="15" customHeight="1" x14ac:dyDescent="0.2">
      <c r="A39" s="31" t="s">
        <v>20</v>
      </c>
      <c r="B39" s="30"/>
      <c r="C39" s="248"/>
      <c r="D39" s="249"/>
      <c r="E39" s="165"/>
      <c r="F39" s="28"/>
      <c r="G39" s="28"/>
      <c r="H39" s="13"/>
      <c r="I39" s="8"/>
      <c r="J39" s="8"/>
    </row>
    <row r="40" spans="1:10" s="4" customFormat="1" ht="15" customHeight="1" x14ac:dyDescent="0.2">
      <c r="A40" s="31" t="s">
        <v>65</v>
      </c>
      <c r="B40" s="30"/>
      <c r="C40" s="248"/>
      <c r="D40" s="249"/>
      <c r="E40" s="153" t="s">
        <v>66</v>
      </c>
      <c r="F40" s="217"/>
      <c r="G40" s="218"/>
      <c r="H40" s="13"/>
      <c r="I40" s="8"/>
      <c r="J40" s="8"/>
    </row>
    <row r="41" spans="1:10" s="4" customFormat="1" ht="15" customHeight="1" x14ac:dyDescent="0.2">
      <c r="A41" s="22" t="s">
        <v>21</v>
      </c>
      <c r="B41" s="30"/>
      <c r="C41" s="248"/>
      <c r="D41" s="249"/>
      <c r="E41" s="28"/>
      <c r="F41" s="28"/>
      <c r="G41" s="28"/>
      <c r="H41" s="13"/>
      <c r="I41" s="8"/>
      <c r="J41" s="8"/>
    </row>
    <row r="42" spans="1:10" s="4" customFormat="1" ht="15" customHeight="1" x14ac:dyDescent="0.2">
      <c r="A42" s="31" t="s">
        <v>22</v>
      </c>
      <c r="B42" s="30"/>
      <c r="C42" s="248"/>
      <c r="D42" s="249"/>
      <c r="E42" s="28"/>
      <c r="F42" s="28"/>
      <c r="G42" s="28"/>
      <c r="H42" s="13"/>
      <c r="I42" s="8"/>
      <c r="J42" s="8"/>
    </row>
    <row r="43" spans="1:10" s="4" customFormat="1" ht="15" customHeight="1" x14ac:dyDescent="0.2">
      <c r="A43" s="21" t="s">
        <v>23</v>
      </c>
      <c r="B43" s="30"/>
      <c r="C43" s="248"/>
      <c r="D43" s="249"/>
      <c r="E43" s="28"/>
      <c r="F43" s="28"/>
      <c r="G43" s="28"/>
      <c r="H43" s="13"/>
      <c r="I43" s="8"/>
      <c r="J43" s="8"/>
    </row>
    <row r="44" spans="1:10" s="4" customFormat="1" ht="15" customHeight="1" x14ac:dyDescent="0.2">
      <c r="A44" s="22" t="s">
        <v>24</v>
      </c>
      <c r="B44" s="30"/>
      <c r="C44" s="248"/>
      <c r="D44" s="249"/>
      <c r="E44" s="28"/>
      <c r="F44" s="28"/>
      <c r="G44" s="28"/>
      <c r="H44" s="13"/>
      <c r="I44" s="8"/>
      <c r="J44" s="8"/>
    </row>
    <row r="45" spans="1:10" s="4" customFormat="1" ht="15" customHeight="1" x14ac:dyDescent="0.2">
      <c r="A45" s="32" t="s">
        <v>25</v>
      </c>
      <c r="B45" s="30"/>
      <c r="C45" s="248"/>
      <c r="D45" s="249"/>
      <c r="E45" s="28"/>
      <c r="F45" s="28"/>
      <c r="G45" s="28"/>
      <c r="H45" s="13"/>
      <c r="I45" s="8"/>
      <c r="J45" s="8"/>
    </row>
    <row r="46" spans="1:10" s="4" customFormat="1" ht="15" customHeight="1" x14ac:dyDescent="0.2">
      <c r="A46" s="19" t="s">
        <v>26</v>
      </c>
      <c r="B46" s="30"/>
      <c r="C46" s="248"/>
      <c r="D46" s="249"/>
      <c r="E46" s="28"/>
      <c r="F46" s="28"/>
      <c r="G46" s="28"/>
      <c r="H46" s="13"/>
      <c r="I46" s="29"/>
      <c r="J46" s="8"/>
    </row>
    <row r="47" spans="1:10" s="4" customFormat="1" ht="15" customHeight="1" x14ac:dyDescent="0.2">
      <c r="A47" s="31" t="s">
        <v>27</v>
      </c>
      <c r="B47" s="30"/>
      <c r="C47" s="248"/>
      <c r="D47" s="249"/>
      <c r="E47" s="236"/>
      <c r="F47" s="236"/>
      <c r="G47" s="237"/>
      <c r="H47" s="13"/>
      <c r="I47" s="29"/>
      <c r="J47" s="8"/>
    </row>
    <row r="48" spans="1:10" s="4" customFormat="1" ht="15" customHeight="1" x14ac:dyDescent="0.2">
      <c r="A48" s="31" t="s">
        <v>28</v>
      </c>
      <c r="B48" s="30"/>
      <c r="C48" s="248"/>
      <c r="D48" s="249"/>
      <c r="E48" s="237"/>
      <c r="F48" s="237"/>
      <c r="G48" s="237"/>
      <c r="H48" s="13"/>
      <c r="I48" s="8"/>
      <c r="J48" s="8"/>
    </row>
    <row r="49" spans="1:10" s="4" customFormat="1" ht="15" customHeight="1" x14ac:dyDescent="0.2">
      <c r="A49" s="21" t="s">
        <v>29</v>
      </c>
      <c r="B49" s="30"/>
      <c r="C49" s="248"/>
      <c r="D49" s="249"/>
      <c r="E49" s="237"/>
      <c r="F49" s="237"/>
      <c r="G49" s="237"/>
      <c r="H49" s="13"/>
      <c r="I49" s="29"/>
      <c r="J49" s="29"/>
    </row>
    <row r="50" spans="1:10" s="4" customFormat="1" ht="15" customHeight="1" x14ac:dyDescent="0.2">
      <c r="A50" s="22" t="s">
        <v>68</v>
      </c>
      <c r="B50" s="30"/>
      <c r="C50" s="248"/>
      <c r="D50" s="249"/>
      <c r="E50" s="173" t="s">
        <v>52</v>
      </c>
      <c r="F50" s="217"/>
      <c r="G50" s="218"/>
      <c r="H50" s="8"/>
      <c r="I50" s="8"/>
    </row>
    <row r="51" spans="1:10" s="3" customFormat="1" ht="15" customHeight="1" x14ac:dyDescent="0.2">
      <c r="A51" s="23" t="s">
        <v>0</v>
      </c>
      <c r="B51" s="30"/>
      <c r="C51" s="251"/>
      <c r="D51" s="253"/>
      <c r="E51" s="33"/>
      <c r="F51" s="33"/>
      <c r="G51" s="33"/>
      <c r="H51" s="13"/>
      <c r="I51" s="13"/>
      <c r="J51" s="13"/>
    </row>
    <row r="52" spans="1:10" s="4" customFormat="1" ht="15" customHeight="1" x14ac:dyDescent="0.2">
      <c r="A52" s="26" t="s">
        <v>6</v>
      </c>
      <c r="B52" s="27"/>
      <c r="C52" s="252"/>
      <c r="D52" s="252"/>
      <c r="E52" s="34"/>
      <c r="F52" s="34"/>
      <c r="G52" s="34"/>
      <c r="H52" s="29"/>
      <c r="I52" s="29"/>
      <c r="J52" s="29"/>
    </row>
    <row r="53" spans="1:10" s="3" customFormat="1" ht="15" customHeight="1" x14ac:dyDescent="0.2">
      <c r="A53" s="35" t="s">
        <v>30</v>
      </c>
      <c r="B53" s="24"/>
      <c r="C53" s="248"/>
      <c r="D53" s="249"/>
      <c r="E53" s="33"/>
      <c r="F53" s="33"/>
      <c r="G53" s="33"/>
      <c r="H53" s="13"/>
      <c r="I53" s="13"/>
      <c r="J53" s="13"/>
    </row>
    <row r="54" spans="1:10" s="3" customFormat="1" ht="15" customHeight="1" x14ac:dyDescent="0.2">
      <c r="A54" s="22" t="s">
        <v>31</v>
      </c>
      <c r="B54" s="24"/>
      <c r="C54" s="248"/>
      <c r="D54" s="249"/>
      <c r="E54" s="36"/>
      <c r="F54" s="36"/>
      <c r="G54" s="36"/>
      <c r="H54" s="13"/>
      <c r="I54" s="13"/>
      <c r="J54" s="13"/>
    </row>
    <row r="55" spans="1:10" s="3" customFormat="1" ht="15" customHeight="1" x14ac:dyDescent="0.2">
      <c r="A55" s="19" t="s">
        <v>32</v>
      </c>
      <c r="B55" s="24"/>
      <c r="C55" s="248"/>
      <c r="D55" s="249"/>
      <c r="E55" s="33"/>
      <c r="F55" s="33"/>
      <c r="G55" s="33"/>
      <c r="H55" s="13"/>
      <c r="I55" s="13"/>
      <c r="J55" s="13"/>
    </row>
    <row r="56" spans="1:10" s="3" customFormat="1" ht="15.75" customHeight="1" x14ac:dyDescent="0.2">
      <c r="A56" s="31" t="s">
        <v>33</v>
      </c>
      <c r="B56" s="30"/>
      <c r="C56" s="248"/>
      <c r="D56" s="249"/>
      <c r="E56" s="33"/>
      <c r="F56" s="33"/>
      <c r="G56" s="33"/>
      <c r="H56" s="13"/>
      <c r="I56" s="13"/>
      <c r="J56" s="13"/>
    </row>
    <row r="57" spans="1:10" s="3" customFormat="1" x14ac:dyDescent="0.2">
      <c r="A57" s="31" t="s">
        <v>34</v>
      </c>
      <c r="B57" s="30"/>
      <c r="C57" s="248"/>
      <c r="D57" s="249"/>
      <c r="E57" s="33"/>
      <c r="F57" s="33"/>
      <c r="G57" s="33"/>
      <c r="H57" s="13"/>
      <c r="I57" s="13"/>
      <c r="J57" s="13"/>
    </row>
    <row r="58" spans="1:10" x14ac:dyDescent="0.2">
      <c r="A58" s="31" t="s">
        <v>59</v>
      </c>
      <c r="B58" s="24"/>
      <c r="C58" s="248"/>
      <c r="D58" s="249"/>
      <c r="E58" s="36"/>
      <c r="F58" s="36"/>
      <c r="G58" s="36"/>
      <c r="H58" s="37"/>
      <c r="I58" s="8"/>
      <c r="J58" s="8"/>
    </row>
    <row r="59" spans="1:10" x14ac:dyDescent="0.2">
      <c r="A59" s="31" t="s">
        <v>35</v>
      </c>
      <c r="B59" s="24"/>
      <c r="C59" s="248"/>
      <c r="D59" s="249"/>
      <c r="E59" s="33"/>
      <c r="F59" s="33"/>
      <c r="G59" s="33"/>
      <c r="H59" s="13"/>
      <c r="I59" s="8"/>
      <c r="J59" s="8"/>
    </row>
    <row r="60" spans="1:10" x14ac:dyDescent="0.2">
      <c r="A60" s="31" t="s">
        <v>36</v>
      </c>
      <c r="B60" s="30"/>
      <c r="C60" s="248"/>
      <c r="D60" s="249"/>
      <c r="E60" s="36"/>
      <c r="F60" s="36"/>
      <c r="G60" s="36"/>
      <c r="H60" s="9"/>
      <c r="I60" s="8"/>
      <c r="J60" s="8"/>
    </row>
    <row r="61" spans="1:10" x14ac:dyDescent="0.2">
      <c r="A61" s="31" t="s">
        <v>37</v>
      </c>
      <c r="B61" s="24"/>
      <c r="C61" s="248"/>
      <c r="D61" s="249"/>
      <c r="E61" s="33"/>
      <c r="F61" s="33"/>
      <c r="G61" s="33"/>
      <c r="H61" s="8"/>
      <c r="I61" s="8"/>
      <c r="J61" s="8"/>
    </row>
    <row r="62" spans="1:10" x14ac:dyDescent="0.2">
      <c r="A62" s="31" t="s">
        <v>38</v>
      </c>
      <c r="B62" s="24"/>
      <c r="C62" s="248"/>
      <c r="D62" s="249"/>
      <c r="E62" s="36"/>
      <c r="F62" s="36"/>
      <c r="G62" s="36"/>
      <c r="H62" s="8"/>
      <c r="I62" s="8"/>
      <c r="J62" s="8"/>
    </row>
    <row r="63" spans="1:10" s="3" customFormat="1" x14ac:dyDescent="0.2">
      <c r="A63" s="31" t="s">
        <v>39</v>
      </c>
      <c r="B63" s="30"/>
      <c r="C63" s="248"/>
      <c r="D63" s="249"/>
      <c r="E63" s="33"/>
      <c r="F63" s="33"/>
      <c r="G63" s="33"/>
      <c r="H63" s="8"/>
      <c r="I63" s="13"/>
      <c r="J63" s="13"/>
    </row>
    <row r="64" spans="1:10" x14ac:dyDescent="0.2">
      <c r="A64" s="31" t="s">
        <v>60</v>
      </c>
      <c r="B64" s="24"/>
      <c r="C64" s="248"/>
      <c r="D64" s="249"/>
      <c r="E64" s="36"/>
      <c r="F64" s="36"/>
      <c r="G64" s="36"/>
      <c r="H64" s="8"/>
      <c r="I64" s="8"/>
      <c r="J64" s="8"/>
    </row>
    <row r="65" spans="1:10" s="4" customFormat="1" x14ac:dyDescent="0.2">
      <c r="A65" s="31" t="s">
        <v>40</v>
      </c>
      <c r="B65" s="30"/>
      <c r="C65" s="248"/>
      <c r="D65" s="249"/>
      <c r="E65" s="33"/>
      <c r="F65" s="33"/>
      <c r="G65" s="33"/>
      <c r="H65" s="29"/>
      <c r="I65" s="29"/>
      <c r="J65" s="29"/>
    </row>
    <row r="66" spans="1:10" s="3" customFormat="1" x14ac:dyDescent="0.2">
      <c r="A66" s="31" t="s">
        <v>61</v>
      </c>
      <c r="B66" s="30"/>
      <c r="C66" s="248"/>
      <c r="D66" s="249"/>
      <c r="E66" s="33"/>
      <c r="F66" s="33"/>
      <c r="G66" s="33"/>
      <c r="H66" s="13"/>
      <c r="I66" s="13"/>
      <c r="J66" s="13"/>
    </row>
    <row r="67" spans="1:10" s="4" customFormat="1" x14ac:dyDescent="0.2">
      <c r="A67" s="31" t="s">
        <v>4</v>
      </c>
      <c r="B67" s="30"/>
      <c r="C67" s="248"/>
      <c r="D67" s="249"/>
      <c r="E67" s="5"/>
      <c r="F67" s="5"/>
      <c r="G67" s="5"/>
      <c r="H67" s="29"/>
      <c r="I67" s="29"/>
      <c r="J67" s="8"/>
    </row>
    <row r="68" spans="1:10" s="4" customFormat="1" x14ac:dyDescent="0.2">
      <c r="A68" s="31" t="s">
        <v>143</v>
      </c>
      <c r="B68" s="166"/>
      <c r="C68" s="248"/>
      <c r="D68" s="249"/>
      <c r="E68" s="5"/>
      <c r="F68" s="5"/>
      <c r="G68" s="5"/>
      <c r="H68" s="29"/>
      <c r="I68" s="29"/>
      <c r="J68" s="8"/>
    </row>
    <row r="69" spans="1:10" s="4" customFormat="1" x14ac:dyDescent="0.2">
      <c r="A69" s="31" t="s">
        <v>62</v>
      </c>
      <c r="B69" s="30"/>
      <c r="C69" s="248"/>
      <c r="D69" s="249"/>
      <c r="E69" s="5"/>
      <c r="F69" s="5"/>
      <c r="G69" s="5"/>
      <c r="H69" s="29"/>
      <c r="I69" s="29"/>
      <c r="J69" s="8"/>
    </row>
    <row r="70" spans="1:10" s="4" customFormat="1" x14ac:dyDescent="0.2">
      <c r="A70" s="31" t="s">
        <v>63</v>
      </c>
      <c r="B70" s="30"/>
      <c r="C70" s="248"/>
      <c r="D70" s="249"/>
      <c r="E70" s="5"/>
      <c r="F70" s="5"/>
      <c r="G70" s="5"/>
      <c r="H70" s="29"/>
      <c r="I70" s="29"/>
      <c r="J70" s="8"/>
    </row>
    <row r="71" spans="1:10" s="4" customFormat="1" x14ac:dyDescent="0.2">
      <c r="A71" s="31" t="s">
        <v>64</v>
      </c>
      <c r="B71" s="30"/>
      <c r="C71" s="248"/>
      <c r="D71" s="249"/>
      <c r="E71" s="5"/>
      <c r="F71" s="5"/>
      <c r="G71" s="5"/>
      <c r="H71" s="29"/>
      <c r="I71" s="29"/>
      <c r="J71" s="8"/>
    </row>
    <row r="72" spans="1:10" s="4" customFormat="1" x14ac:dyDescent="0.2">
      <c r="A72" s="31" t="s">
        <v>8</v>
      </c>
      <c r="B72" s="30"/>
      <c r="C72" s="248"/>
      <c r="D72" s="249"/>
      <c r="E72" s="234"/>
      <c r="F72" s="234"/>
      <c r="G72" s="235"/>
      <c r="H72" s="29"/>
      <c r="I72" s="29"/>
      <c r="J72" s="8"/>
    </row>
    <row r="73" spans="1:10" s="4" customFormat="1" x14ac:dyDescent="0.2">
      <c r="A73" s="31" t="s">
        <v>41</v>
      </c>
      <c r="B73" s="30"/>
      <c r="C73" s="248"/>
      <c r="D73" s="249"/>
      <c r="E73" s="5"/>
      <c r="F73" s="5"/>
      <c r="G73" s="5"/>
      <c r="H73" s="29"/>
      <c r="I73" s="29"/>
      <c r="J73" s="8"/>
    </row>
    <row r="74" spans="1:10" s="4" customFormat="1" x14ac:dyDescent="0.2">
      <c r="A74" s="31" t="s">
        <v>42</v>
      </c>
      <c r="B74" s="30"/>
      <c r="C74" s="248"/>
      <c r="D74" s="249"/>
      <c r="E74" s="5"/>
      <c r="F74" s="5"/>
      <c r="G74" s="5"/>
      <c r="H74" s="29"/>
      <c r="I74" s="29"/>
      <c r="J74" s="8"/>
    </row>
    <row r="75" spans="1:10" s="4" customFormat="1" x14ac:dyDescent="0.2">
      <c r="A75" s="31" t="s">
        <v>43</v>
      </c>
      <c r="B75" s="30"/>
      <c r="C75" s="248"/>
      <c r="D75" s="249"/>
      <c r="E75" s="5"/>
      <c r="F75" s="5"/>
      <c r="G75" s="5"/>
      <c r="H75" s="29"/>
      <c r="I75" s="29"/>
      <c r="J75" s="8"/>
    </row>
    <row r="76" spans="1:10" s="4" customFormat="1" x14ac:dyDescent="0.2">
      <c r="A76" s="31" t="s">
        <v>44</v>
      </c>
      <c r="B76" s="30"/>
      <c r="C76" s="248"/>
      <c r="D76" s="249"/>
      <c r="E76" s="104"/>
      <c r="F76" s="104"/>
      <c r="G76" s="104"/>
      <c r="H76" s="29"/>
      <c r="I76" s="29"/>
      <c r="J76" s="8"/>
    </row>
    <row r="77" spans="1:10" s="4" customFormat="1" x14ac:dyDescent="0.2">
      <c r="A77" s="31" t="s">
        <v>7</v>
      </c>
      <c r="B77" s="30"/>
      <c r="C77" s="248"/>
      <c r="D77" s="249"/>
      <c r="E77" s="5"/>
      <c r="F77" s="5"/>
      <c r="G77" s="5"/>
      <c r="H77" s="29"/>
      <c r="I77" s="29"/>
      <c r="J77" s="8"/>
    </row>
    <row r="78" spans="1:10" s="4" customFormat="1" x14ac:dyDescent="0.2">
      <c r="A78" s="31" t="s">
        <v>45</v>
      </c>
      <c r="B78" s="30"/>
      <c r="C78" s="248"/>
      <c r="D78" s="249"/>
      <c r="E78" s="5"/>
      <c r="F78" s="5"/>
      <c r="G78" s="5"/>
      <c r="H78" s="29"/>
      <c r="I78" s="29"/>
      <c r="J78" s="8"/>
    </row>
    <row r="79" spans="1:10" s="4" customFormat="1" x14ac:dyDescent="0.2">
      <c r="A79" s="31" t="s">
        <v>46</v>
      </c>
      <c r="B79" s="30"/>
      <c r="C79" s="248"/>
      <c r="D79" s="249"/>
      <c r="E79" s="5"/>
      <c r="F79" s="5"/>
      <c r="G79" s="5"/>
      <c r="H79" s="29"/>
      <c r="I79" s="29"/>
      <c r="J79" s="8"/>
    </row>
    <row r="80" spans="1:10" s="4" customFormat="1" x14ac:dyDescent="0.2">
      <c r="A80" s="31" t="s">
        <v>67</v>
      </c>
      <c r="B80" s="30"/>
      <c r="C80" s="248"/>
      <c r="D80" s="249"/>
      <c r="E80" s="173" t="s">
        <v>52</v>
      </c>
      <c r="F80" s="217"/>
      <c r="G80" s="218"/>
      <c r="H80" s="29"/>
      <c r="I80" s="8"/>
    </row>
    <row r="81" spans="1:10" s="4" customFormat="1" x14ac:dyDescent="0.2">
      <c r="A81" s="38" t="s">
        <v>47</v>
      </c>
      <c r="B81" s="39"/>
      <c r="C81" s="254"/>
      <c r="D81" s="255"/>
      <c r="E81" s="5"/>
      <c r="F81" s="5"/>
      <c r="G81" s="5"/>
      <c r="H81" s="29"/>
      <c r="I81" s="29"/>
      <c r="J81" s="8"/>
    </row>
    <row r="82" spans="1:10" s="4" customFormat="1" ht="21" customHeight="1" x14ac:dyDescent="0.2">
      <c r="A82" s="40" t="s">
        <v>1</v>
      </c>
      <c r="B82" s="41"/>
      <c r="C82" s="256"/>
      <c r="D82" s="257"/>
      <c r="E82" s="5"/>
      <c r="F82" s="5"/>
      <c r="G82" s="5"/>
      <c r="H82" s="29"/>
      <c r="I82" s="29"/>
      <c r="J82" s="8"/>
    </row>
    <row r="83" spans="1:10" s="4" customFormat="1" ht="11.25" customHeight="1" x14ac:dyDescent="0.2">
      <c r="A83" s="42"/>
      <c r="B83" s="6"/>
      <c r="C83" s="43"/>
      <c r="D83" s="43"/>
      <c r="E83" s="5"/>
      <c r="F83" s="5"/>
      <c r="G83" s="5"/>
      <c r="H83" s="29"/>
      <c r="I83" s="29"/>
      <c r="J83" s="8"/>
    </row>
  </sheetData>
  <sheetProtection selectLockedCells="1"/>
  <mergeCells count="100">
    <mergeCell ref="C71:D71"/>
    <mergeCell ref="C78:D78"/>
    <mergeCell ref="C79:D79"/>
    <mergeCell ref="C80:D80"/>
    <mergeCell ref="C76:D76"/>
    <mergeCell ref="C70:D70"/>
    <mergeCell ref="C66:D66"/>
    <mergeCell ref="C63:D63"/>
    <mergeCell ref="C64:D64"/>
    <mergeCell ref="C65:D65"/>
    <mergeCell ref="C68:D68"/>
    <mergeCell ref="C73:D73"/>
    <mergeCell ref="C74:D74"/>
    <mergeCell ref="C75:D75"/>
    <mergeCell ref="C81:D81"/>
    <mergeCell ref="C82:D82"/>
    <mergeCell ref="C51:D51"/>
    <mergeCell ref="C67:D67"/>
    <mergeCell ref="C69:D69"/>
    <mergeCell ref="C77:D77"/>
    <mergeCell ref="C61:D61"/>
    <mergeCell ref="C62:D62"/>
    <mergeCell ref="C59:D59"/>
    <mergeCell ref="C60:D60"/>
    <mergeCell ref="C52:D52"/>
    <mergeCell ref="C53:D53"/>
    <mergeCell ref="C54:D54"/>
    <mergeCell ref="C55:D55"/>
    <mergeCell ref="C56:D56"/>
    <mergeCell ref="C57:D57"/>
    <mergeCell ref="C58:D58"/>
    <mergeCell ref="C72:D72"/>
    <mergeCell ref="C43:D43"/>
    <mergeCell ref="C44:D44"/>
    <mergeCell ref="C45:D45"/>
    <mergeCell ref="C46:D46"/>
    <mergeCell ref="C50:D50"/>
    <mergeCell ref="C36:D36"/>
    <mergeCell ref="C42:D42"/>
    <mergeCell ref="C37:D37"/>
    <mergeCell ref="C38:D38"/>
    <mergeCell ref="C39:D39"/>
    <mergeCell ref="C40:D40"/>
    <mergeCell ref="C41:D41"/>
    <mergeCell ref="E13:F13"/>
    <mergeCell ref="B4:E4"/>
    <mergeCell ref="B6:E6"/>
    <mergeCell ref="A13:B13"/>
    <mergeCell ref="C13:D13"/>
    <mergeCell ref="B2:C2"/>
    <mergeCell ref="A12:B12"/>
    <mergeCell ref="C12:D12"/>
    <mergeCell ref="A11:B11"/>
    <mergeCell ref="C11:D11"/>
    <mergeCell ref="A10:G10"/>
    <mergeCell ref="E11:F11"/>
    <mergeCell ref="E12:F12"/>
    <mergeCell ref="E14:F14"/>
    <mergeCell ref="E15:F15"/>
    <mergeCell ref="E19:F19"/>
    <mergeCell ref="E16:F16"/>
    <mergeCell ref="E17:F17"/>
    <mergeCell ref="E18:F18"/>
    <mergeCell ref="C25:D25"/>
    <mergeCell ref="A18:B18"/>
    <mergeCell ref="C18:D18"/>
    <mergeCell ref="F50:G50"/>
    <mergeCell ref="F80:G80"/>
    <mergeCell ref="E72:G72"/>
    <mergeCell ref="F30:G30"/>
    <mergeCell ref="E47:G49"/>
    <mergeCell ref="C47:D47"/>
    <mergeCell ref="C48:D48"/>
    <mergeCell ref="C49:D49"/>
    <mergeCell ref="C31:D31"/>
    <mergeCell ref="C32:D32"/>
    <mergeCell ref="C33:D33"/>
    <mergeCell ref="C34:D34"/>
    <mergeCell ref="C35:D35"/>
    <mergeCell ref="A20:B20"/>
    <mergeCell ref="C20:D20"/>
    <mergeCell ref="A22:D22"/>
    <mergeCell ref="C23:D23"/>
    <mergeCell ref="C24:D24"/>
    <mergeCell ref="A14:B14"/>
    <mergeCell ref="C14:D14"/>
    <mergeCell ref="A17:B17"/>
    <mergeCell ref="C17:D17"/>
    <mergeCell ref="F40:G40"/>
    <mergeCell ref="A19:B19"/>
    <mergeCell ref="C19:D19"/>
    <mergeCell ref="A15:B15"/>
    <mergeCell ref="C15:D15"/>
    <mergeCell ref="A16:B16"/>
    <mergeCell ref="C16:D16"/>
    <mergeCell ref="C26:D26"/>
    <mergeCell ref="C27:D27"/>
    <mergeCell ref="C28:D28"/>
    <mergeCell ref="C29:D29"/>
    <mergeCell ref="C30:D30"/>
  </mergeCells>
  <printOptions horizontalCentered="1"/>
  <pageMargins left="0.25" right="0.25" top="0.71" bottom="0.5" header="0.25" footer="0.25"/>
  <pageSetup scale="83" fitToHeight="2" orientation="portrait" r:id="rId1"/>
  <headerFooter scaleWithDoc="0" alignWithMargins="0">
    <firstHeader>&amp;C&amp;"Times New Roman,Bold"&amp;11AHP DEVELOPMENT BUDGET       
2018 Offering</firstHeader>
  </headerFooter>
  <rowBreaks count="1" manualBreakCount="1">
    <brk id="46" max="8"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9FFCC"/>
  </sheetPr>
  <dimension ref="A1:M111"/>
  <sheetViews>
    <sheetView showGridLines="0" tabSelected="1" topLeftCell="A39" zoomScale="85" zoomScaleNormal="85" zoomScaleSheetLayoutView="85" zoomScalePageLayoutView="90" workbookViewId="0">
      <selection activeCell="E83" sqref="E83"/>
    </sheetView>
  </sheetViews>
  <sheetFormatPr defaultColWidth="34.33203125" defaultRowHeight="15" x14ac:dyDescent="0.2"/>
  <cols>
    <col min="1" max="1" width="21.6640625" style="2" customWidth="1"/>
    <col min="2" max="2" width="15.6640625" style="2" customWidth="1"/>
    <col min="3" max="3" width="11.1640625" style="2" customWidth="1"/>
    <col min="4" max="4" width="8.5" style="2" customWidth="1"/>
    <col min="5" max="5" width="14.83203125" style="2" customWidth="1"/>
    <col min="6" max="6" width="25.33203125" style="2" customWidth="1"/>
    <col min="7" max="7" width="10" style="2" customWidth="1"/>
    <col min="8" max="8" width="11.83203125" style="2" customWidth="1"/>
    <col min="9" max="9" width="9.83203125" style="2" customWidth="1"/>
    <col min="10" max="10" width="7.33203125" style="2" customWidth="1"/>
    <col min="11" max="11" width="15.5" style="2" customWidth="1"/>
    <col min="12" max="12" width="17.33203125" style="2" customWidth="1"/>
    <col min="13" max="13" width="16.6640625" style="2" customWidth="1"/>
    <col min="14" max="14" width="14.1640625" style="2" customWidth="1"/>
    <col min="15" max="15" width="12.83203125" style="2" customWidth="1"/>
    <col min="16" max="16" width="13.1640625" style="2" customWidth="1"/>
    <col min="17" max="17" width="11.6640625" style="2" customWidth="1"/>
    <col min="18" max="18" width="13.5" style="2" customWidth="1"/>
    <col min="19" max="16384" width="34.33203125" style="2"/>
  </cols>
  <sheetData>
    <row r="1" spans="1:13" ht="11.25" customHeight="1" x14ac:dyDescent="0.2">
      <c r="A1" s="7"/>
      <c r="B1" s="8"/>
      <c r="C1" s="7"/>
      <c r="D1" s="8"/>
      <c r="E1" s="8"/>
      <c r="F1" s="8"/>
      <c r="G1" s="8"/>
      <c r="H1" s="9"/>
      <c r="I1" s="9"/>
      <c r="J1" s="9"/>
      <c r="K1" s="9"/>
      <c r="L1" s="8"/>
    </row>
    <row r="2" spans="1:13" ht="15" customHeight="1" x14ac:dyDescent="0.2">
      <c r="A2" s="10" t="s">
        <v>9</v>
      </c>
      <c r="B2" s="295" t="str">
        <f>'Input-DevelopmentBudget'!B2:C2</f>
        <v>Project Number</v>
      </c>
      <c r="C2" s="295"/>
      <c r="D2" s="176"/>
      <c r="E2" s="115"/>
      <c r="F2" s="114" t="s">
        <v>142</v>
      </c>
      <c r="G2" s="272" t="str">
        <f>'Input-DevelopmentBudget'!G2</f>
        <v>Closing Costs</v>
      </c>
      <c r="H2" s="273"/>
      <c r="I2" s="11"/>
      <c r="J2" s="11"/>
      <c r="K2" s="11"/>
      <c r="L2" s="8"/>
    </row>
    <row r="3" spans="1:13" ht="10.5" customHeight="1" x14ac:dyDescent="0.2">
      <c r="A3" s="10"/>
      <c r="B3" s="176"/>
      <c r="C3" s="176"/>
      <c r="D3" s="176"/>
      <c r="E3" s="176"/>
      <c r="F3" s="115"/>
      <c r="G3" s="12"/>
      <c r="H3" s="9"/>
      <c r="I3" s="9"/>
      <c r="J3" s="9"/>
      <c r="K3" s="9"/>
      <c r="L3" s="8"/>
    </row>
    <row r="4" spans="1:13" ht="15" customHeight="1" x14ac:dyDescent="0.2">
      <c r="A4" s="10" t="s">
        <v>118</v>
      </c>
      <c r="B4" s="295" t="str">
        <f>'Input-DevelopmentBudget'!B4:G4</f>
        <v>Homebuyer Name</v>
      </c>
      <c r="C4" s="295"/>
      <c r="D4" s="295"/>
      <c r="E4" s="295"/>
      <c r="F4" s="114" t="s">
        <v>148</v>
      </c>
      <c r="G4" s="272" t="str">
        <f>'Input-DevelopmentBudget'!G4</f>
        <v>Taxes/Ins./HOA</v>
      </c>
      <c r="H4" s="273"/>
      <c r="I4" s="8"/>
      <c r="J4" s="11"/>
      <c r="K4" s="11"/>
      <c r="L4" s="8"/>
    </row>
    <row r="5" spans="1:13" ht="10.5" customHeight="1" x14ac:dyDescent="0.2">
      <c r="A5" s="10"/>
      <c r="B5" s="176"/>
      <c r="C5" s="176"/>
      <c r="D5" s="176"/>
      <c r="E5" s="176"/>
      <c r="F5" s="150"/>
      <c r="G5" s="12"/>
      <c r="H5" s="9"/>
      <c r="I5" s="9"/>
      <c r="J5" s="9"/>
      <c r="K5" s="9"/>
      <c r="L5" s="8"/>
    </row>
    <row r="6" spans="1:13" ht="15" customHeight="1" x14ac:dyDescent="0.2">
      <c r="A6" s="10" t="s">
        <v>119</v>
      </c>
      <c r="B6" s="295" t="str">
        <f>'Input-DevelopmentBudget'!B6:G6</f>
        <v>Homebuyer Address</v>
      </c>
      <c r="C6" s="295"/>
      <c r="D6" s="295"/>
      <c r="E6" s="295"/>
      <c r="F6" s="114" t="s">
        <v>155</v>
      </c>
      <c r="G6" s="274" t="str">
        <f>'Input-DevelopmentBudget'!G6</f>
        <v>Sq. Footage</v>
      </c>
      <c r="H6" s="275"/>
      <c r="I6" s="8"/>
      <c r="J6" s="9"/>
      <c r="K6" s="9"/>
      <c r="L6" s="8"/>
    </row>
    <row r="7" spans="1:13" ht="10.5" customHeight="1" x14ac:dyDescent="0.2">
      <c r="A7" s="10"/>
      <c r="B7" s="12"/>
      <c r="C7" s="12"/>
      <c r="D7" s="12"/>
      <c r="E7" s="12"/>
      <c r="F7" s="150"/>
      <c r="G7" s="299"/>
      <c r="H7" s="300"/>
      <c r="I7" s="9"/>
      <c r="J7" s="8"/>
      <c r="K7" s="8"/>
      <c r="L7" s="8"/>
    </row>
    <row r="8" spans="1:13" ht="15" customHeight="1" x14ac:dyDescent="0.2">
      <c r="A8" s="10"/>
      <c r="B8" s="12"/>
      <c r="C8" s="12"/>
      <c r="D8" s="12"/>
      <c r="E8" s="12"/>
      <c r="F8" s="114" t="s">
        <v>120</v>
      </c>
      <c r="G8" s="276" t="str">
        <f>'Input-DevelopmentBudget'!G8</f>
        <v>MM/DD/YYYY</v>
      </c>
      <c r="H8" s="277"/>
      <c r="I8" s="9"/>
      <c r="J8" s="8"/>
      <c r="K8" s="8"/>
      <c r="L8" s="8"/>
    </row>
    <row r="9" spans="1:13" ht="15" customHeight="1" x14ac:dyDescent="0.2">
      <c r="A9" s="8"/>
      <c r="B9" s="8"/>
      <c r="C9" s="8"/>
      <c r="D9" s="8"/>
      <c r="E9" s="8"/>
      <c r="F9" s="95"/>
      <c r="G9" s="96"/>
      <c r="H9" s="8"/>
      <c r="I9" s="8"/>
      <c r="J9" s="8"/>
      <c r="K9" s="8"/>
      <c r="L9" s="8"/>
    </row>
    <row r="10" spans="1:13" ht="21" customHeight="1" x14ac:dyDescent="0.2">
      <c r="A10" s="296" t="s">
        <v>50</v>
      </c>
      <c r="B10" s="296"/>
      <c r="C10" s="296"/>
      <c r="D10" s="296"/>
      <c r="E10" s="296"/>
      <c r="F10" s="296"/>
      <c r="G10" s="296"/>
      <c r="H10" s="296"/>
      <c r="I10" s="155"/>
      <c r="J10" s="8"/>
      <c r="K10" s="8"/>
      <c r="L10" s="8"/>
    </row>
    <row r="11" spans="1:13" ht="28.5" customHeight="1" x14ac:dyDescent="0.2">
      <c r="A11" s="240" t="s">
        <v>10</v>
      </c>
      <c r="B11" s="240"/>
      <c r="C11" s="283" t="s">
        <v>54</v>
      </c>
      <c r="D11" s="284"/>
      <c r="E11" s="240" t="s">
        <v>10</v>
      </c>
      <c r="F11" s="240"/>
      <c r="G11" s="283" t="s">
        <v>54</v>
      </c>
      <c r="H11" s="284"/>
      <c r="I11" s="156"/>
      <c r="J11" s="8"/>
      <c r="K11" s="8"/>
      <c r="L11" s="8"/>
      <c r="M11" s="8"/>
    </row>
    <row r="12" spans="1:13" ht="15" customHeight="1" x14ac:dyDescent="0.2">
      <c r="A12" s="261" t="s">
        <v>49</v>
      </c>
      <c r="B12" s="261"/>
      <c r="C12" s="262">
        <f>'Input-DevelopmentBudget'!C12:D12</f>
        <v>0</v>
      </c>
      <c r="D12" s="262"/>
      <c r="E12" s="261" t="str">
        <f>'Input-DevelopmentBudget'!E12:F12</f>
        <v>Funding Source Name</v>
      </c>
      <c r="F12" s="261"/>
      <c r="G12" s="265">
        <f>'Input-DevelopmentBudget'!G12</f>
        <v>0</v>
      </c>
      <c r="H12" s="265"/>
      <c r="I12" s="154"/>
      <c r="J12" s="8"/>
      <c r="K12" s="8"/>
      <c r="L12" s="8"/>
      <c r="M12" s="8"/>
    </row>
    <row r="13" spans="1:13" ht="15" customHeight="1" x14ac:dyDescent="0.2">
      <c r="A13" s="261" t="str">
        <f>'Input-DevelopmentBudget'!A13:B13</f>
        <v xml:space="preserve">Permanent Loan </v>
      </c>
      <c r="B13" s="261"/>
      <c r="C13" s="262">
        <f>'Input-DevelopmentBudget'!C13:D13</f>
        <v>0</v>
      </c>
      <c r="D13" s="262"/>
      <c r="E13" s="261" t="str">
        <f>'Input-DevelopmentBudget'!E13:F13</f>
        <v>Funding Source Name</v>
      </c>
      <c r="F13" s="261"/>
      <c r="G13" s="265">
        <f>'Input-DevelopmentBudget'!G13</f>
        <v>0</v>
      </c>
      <c r="H13" s="265"/>
      <c r="I13" s="154"/>
      <c r="J13" s="8"/>
      <c r="K13" s="8"/>
      <c r="L13" s="8"/>
      <c r="M13" s="8"/>
    </row>
    <row r="14" spans="1:13" ht="15" customHeight="1" x14ac:dyDescent="0.2">
      <c r="A14" s="261" t="str">
        <f>'Input-DevelopmentBudget'!A14:B14</f>
        <v>Homebuyer Downpayment</v>
      </c>
      <c r="B14" s="261"/>
      <c r="C14" s="262">
        <f>'Input-DevelopmentBudget'!C14:D14</f>
        <v>0</v>
      </c>
      <c r="D14" s="262"/>
      <c r="E14" s="261" t="str">
        <f>'Input-DevelopmentBudget'!E14:F14</f>
        <v>Funding Source Name</v>
      </c>
      <c r="F14" s="261"/>
      <c r="G14" s="265">
        <f>'Input-DevelopmentBudget'!G14</f>
        <v>0</v>
      </c>
      <c r="H14" s="265"/>
      <c r="I14" s="154"/>
      <c r="J14" s="8"/>
      <c r="K14" s="8"/>
      <c r="L14" s="8"/>
      <c r="M14" s="8"/>
    </row>
    <row r="15" spans="1:13" ht="15" customHeight="1" x14ac:dyDescent="0.2">
      <c r="A15" s="261" t="str">
        <f>'Input-DevelopmentBudget'!A15:B15</f>
        <v>Donate Land Value</v>
      </c>
      <c r="B15" s="261"/>
      <c r="C15" s="262">
        <f>'Input-DevelopmentBudget'!C15:D15</f>
        <v>0</v>
      </c>
      <c r="D15" s="262"/>
      <c r="E15" s="261" t="str">
        <f>'Input-DevelopmentBudget'!E15:F15</f>
        <v>Funding Source Name</v>
      </c>
      <c r="F15" s="261"/>
      <c r="G15" s="265">
        <f>'Input-DevelopmentBudget'!G15</f>
        <v>0</v>
      </c>
      <c r="H15" s="265"/>
      <c r="I15" s="154"/>
      <c r="J15" s="8"/>
      <c r="K15" s="8"/>
      <c r="L15" s="8"/>
      <c r="M15" s="8"/>
    </row>
    <row r="16" spans="1:13" ht="15" customHeight="1" x14ac:dyDescent="0.2">
      <c r="A16" s="261" t="str">
        <f>'Input-DevelopmentBudget'!A16:B16</f>
        <v>Donated Materials Value</v>
      </c>
      <c r="B16" s="261"/>
      <c r="C16" s="262">
        <f>'Input-DevelopmentBudget'!C16:D16</f>
        <v>0</v>
      </c>
      <c r="D16" s="262"/>
      <c r="E16" s="261" t="str">
        <f>'Input-DevelopmentBudget'!E16:F16</f>
        <v>Funding Source Name</v>
      </c>
      <c r="F16" s="261"/>
      <c r="G16" s="265">
        <f>'Input-DevelopmentBudget'!G16</f>
        <v>0</v>
      </c>
      <c r="H16" s="265"/>
      <c r="I16" s="154"/>
      <c r="J16" s="8"/>
      <c r="K16" s="8"/>
      <c r="L16" s="8"/>
      <c r="M16" s="8"/>
    </row>
    <row r="17" spans="1:13" ht="15" customHeight="1" x14ac:dyDescent="0.2">
      <c r="A17" s="261" t="str">
        <f>'Input-DevelopmentBudget'!A17:B17</f>
        <v>Donated Professional Labor Value</v>
      </c>
      <c r="B17" s="261"/>
      <c r="C17" s="262">
        <f>'Input-DevelopmentBudget'!C17:D17</f>
        <v>0</v>
      </c>
      <c r="D17" s="262"/>
      <c r="E17" s="261" t="str">
        <f>'Input-DevelopmentBudget'!E17:F17</f>
        <v>Funding Source Name</v>
      </c>
      <c r="F17" s="261"/>
      <c r="G17" s="265">
        <f>'Input-DevelopmentBudget'!G17</f>
        <v>0</v>
      </c>
      <c r="H17" s="265"/>
      <c r="I17" s="154"/>
      <c r="J17" s="8"/>
      <c r="K17" s="8"/>
      <c r="L17" s="8"/>
      <c r="M17" s="8"/>
    </row>
    <row r="18" spans="1:13" ht="15" customHeight="1" x14ac:dyDescent="0.2">
      <c r="A18" s="263" t="s">
        <v>154</v>
      </c>
      <c r="B18" s="264"/>
      <c r="C18" s="262">
        <f>'Input-DevelopmentBudget'!C18:D18</f>
        <v>0</v>
      </c>
      <c r="D18" s="262"/>
      <c r="E18" s="261" t="str">
        <f>'Input-DevelopmentBudget'!E18:F18</f>
        <v>Funding Source Name</v>
      </c>
      <c r="F18" s="261"/>
      <c r="G18" s="265">
        <f>'Input-DevelopmentBudget'!G18</f>
        <v>0</v>
      </c>
      <c r="H18" s="265"/>
      <c r="I18" s="154"/>
      <c r="J18" s="8"/>
      <c r="K18" s="8"/>
      <c r="L18" s="8"/>
      <c r="M18" s="8"/>
    </row>
    <row r="19" spans="1:13" ht="15" customHeight="1" x14ac:dyDescent="0.2">
      <c r="A19" s="261" t="str">
        <f>'Input-DevelopmentBudget'!A19:B19</f>
        <v xml:space="preserve">Sponsor Contribution </v>
      </c>
      <c r="B19" s="261"/>
      <c r="C19" s="262">
        <f>'Input-DevelopmentBudget'!C19:D19</f>
        <v>0</v>
      </c>
      <c r="D19" s="262"/>
      <c r="E19" s="261" t="str">
        <f>'Input-DevelopmentBudget'!E19:F19</f>
        <v>Funding Source Name</v>
      </c>
      <c r="F19" s="261"/>
      <c r="G19" s="265">
        <f>'Input-DevelopmentBudget'!G19</f>
        <v>0</v>
      </c>
      <c r="H19" s="265"/>
      <c r="I19" s="154"/>
      <c r="J19" s="8"/>
      <c r="K19" s="8"/>
      <c r="L19" s="8"/>
      <c r="M19" s="8"/>
    </row>
    <row r="20" spans="1:13" s="3" customFormat="1" ht="30" customHeight="1" x14ac:dyDescent="0.2">
      <c r="A20" s="223" t="s">
        <v>2</v>
      </c>
      <c r="B20" s="224"/>
      <c r="C20" s="258">
        <f>SUM(C12:D19,G12:H19)</f>
        <v>0</v>
      </c>
      <c r="D20" s="259"/>
      <c r="E20" s="259"/>
      <c r="F20" s="259"/>
      <c r="G20" s="259"/>
      <c r="H20" s="260"/>
      <c r="I20" s="15"/>
      <c r="J20" s="13"/>
      <c r="K20" s="13"/>
      <c r="L20" s="13"/>
      <c r="M20" s="13"/>
    </row>
    <row r="21" spans="1:13" ht="9.75" customHeight="1" x14ac:dyDescent="0.2">
      <c r="A21" s="8"/>
      <c r="B21" s="8"/>
      <c r="C21" s="8"/>
      <c r="D21" s="14"/>
      <c r="E21" s="8"/>
      <c r="F21" s="95"/>
      <c r="G21" s="96"/>
      <c r="H21" s="8"/>
      <c r="I21" s="8"/>
      <c r="J21" s="8"/>
      <c r="K21" s="8"/>
      <c r="L21" s="8"/>
    </row>
    <row r="22" spans="1:13" ht="21" customHeight="1" x14ac:dyDescent="0.2">
      <c r="A22" s="227" t="s">
        <v>51</v>
      </c>
      <c r="B22" s="228"/>
      <c r="C22" s="228"/>
      <c r="D22" s="229"/>
      <c r="E22" s="15"/>
      <c r="F22" s="15"/>
      <c r="G22" s="96"/>
      <c r="H22" s="8"/>
      <c r="I22" s="8"/>
      <c r="J22" s="8"/>
      <c r="K22" s="8"/>
      <c r="L22" s="8"/>
    </row>
    <row r="23" spans="1:13" x14ac:dyDescent="0.2">
      <c r="A23" s="16" t="s">
        <v>48</v>
      </c>
      <c r="B23" s="17"/>
      <c r="C23" s="230" t="s">
        <v>69</v>
      </c>
      <c r="D23" s="230"/>
      <c r="E23" s="18"/>
      <c r="F23" s="97"/>
      <c r="G23" s="96"/>
      <c r="H23" s="8"/>
      <c r="I23" s="8"/>
      <c r="J23" s="8"/>
      <c r="K23" s="8"/>
      <c r="L23" s="8"/>
    </row>
    <row r="24" spans="1:13" x14ac:dyDescent="0.2">
      <c r="A24" s="19" t="s">
        <v>11</v>
      </c>
      <c r="B24" s="20"/>
      <c r="C24" s="281">
        <f>'Input-DevelopmentBudget'!C24:D24</f>
        <v>0</v>
      </c>
      <c r="D24" s="282"/>
      <c r="E24" s="18"/>
      <c r="F24" s="97"/>
      <c r="G24" s="96"/>
      <c r="H24" s="8"/>
      <c r="I24" s="8"/>
      <c r="J24" s="8"/>
      <c r="K24" s="8"/>
      <c r="L24" s="8"/>
    </row>
    <row r="25" spans="1:13" x14ac:dyDescent="0.2">
      <c r="A25" s="21" t="s">
        <v>12</v>
      </c>
      <c r="B25" s="20"/>
      <c r="C25" s="281">
        <f>'Input-DevelopmentBudget'!C25:D25</f>
        <v>0</v>
      </c>
      <c r="D25" s="282"/>
      <c r="E25" s="18"/>
      <c r="F25" s="97"/>
      <c r="G25" s="96"/>
      <c r="H25" s="8"/>
      <c r="I25" s="8"/>
      <c r="J25" s="8"/>
      <c r="K25" s="8"/>
      <c r="L25" s="8"/>
    </row>
    <row r="26" spans="1:13" x14ac:dyDescent="0.2">
      <c r="A26" s="22" t="s">
        <v>13</v>
      </c>
      <c r="B26" s="20"/>
      <c r="C26" s="281">
        <f>'Input-DevelopmentBudget'!C26:D26</f>
        <v>0</v>
      </c>
      <c r="D26" s="282"/>
      <c r="E26" s="18"/>
      <c r="F26" s="97"/>
      <c r="G26" s="96"/>
      <c r="H26" s="8"/>
      <c r="I26" s="8"/>
      <c r="J26" s="8"/>
      <c r="K26" s="8"/>
      <c r="L26" s="8"/>
    </row>
    <row r="27" spans="1:13" x14ac:dyDescent="0.2">
      <c r="A27" s="22" t="s">
        <v>14</v>
      </c>
      <c r="B27" s="20"/>
      <c r="C27" s="281">
        <f>'Input-DevelopmentBudget'!C27:D27</f>
        <v>0</v>
      </c>
      <c r="D27" s="282"/>
      <c r="E27" s="18"/>
      <c r="F27" s="97"/>
      <c r="G27" s="96"/>
      <c r="H27" s="8"/>
      <c r="I27" s="8"/>
      <c r="J27" s="8"/>
      <c r="K27" s="8"/>
      <c r="L27" s="8"/>
    </row>
    <row r="28" spans="1:13" x14ac:dyDescent="0.2">
      <c r="A28" s="22" t="s">
        <v>55</v>
      </c>
      <c r="B28" s="20"/>
      <c r="C28" s="281">
        <f>'Input-DevelopmentBudget'!C28:D28</f>
        <v>0</v>
      </c>
      <c r="D28" s="282"/>
      <c r="E28" s="18"/>
      <c r="F28" s="97"/>
      <c r="G28" s="96"/>
      <c r="H28" s="8"/>
      <c r="I28" s="8"/>
      <c r="J28" s="8"/>
      <c r="K28" s="8"/>
      <c r="L28" s="8"/>
    </row>
    <row r="29" spans="1:13" x14ac:dyDescent="0.2">
      <c r="A29" s="22" t="s">
        <v>15</v>
      </c>
      <c r="B29" s="20"/>
      <c r="C29" s="281">
        <f>'Input-DevelopmentBudget'!C29:D29</f>
        <v>0</v>
      </c>
      <c r="D29" s="282"/>
      <c r="E29" s="18"/>
      <c r="F29" s="97"/>
      <c r="G29" s="96"/>
      <c r="H29" s="8"/>
      <c r="I29" s="8"/>
      <c r="J29" s="8"/>
      <c r="K29" s="8"/>
      <c r="L29" s="8"/>
    </row>
    <row r="30" spans="1:13" x14ac:dyDescent="0.2">
      <c r="A30" s="22" t="s">
        <v>16</v>
      </c>
      <c r="B30" s="20"/>
      <c r="C30" s="281">
        <f>'Input-DevelopmentBudget'!C30:D30</f>
        <v>0</v>
      </c>
      <c r="D30" s="282"/>
      <c r="E30" s="151" t="s">
        <v>52</v>
      </c>
      <c r="F30" s="278">
        <f>'Input-DevelopmentBudget'!D30:F30</f>
        <v>0</v>
      </c>
      <c r="G30" s="279"/>
      <c r="H30" s="280"/>
      <c r="I30"/>
      <c r="J30" s="8"/>
      <c r="K30" s="8"/>
      <c r="L30" s="8"/>
    </row>
    <row r="31" spans="1:13" s="1" customFormat="1" x14ac:dyDescent="0.2">
      <c r="A31" s="23" t="s">
        <v>3</v>
      </c>
      <c r="B31" s="24"/>
      <c r="C31" s="301">
        <f>SUM(C24:D30)</f>
        <v>0</v>
      </c>
      <c r="D31" s="301"/>
      <c r="E31" s="25"/>
      <c r="F31" s="98"/>
      <c r="G31" s="96"/>
      <c r="H31" s="9"/>
      <c r="I31" s="9"/>
      <c r="J31" s="9"/>
      <c r="K31" s="9"/>
      <c r="L31" s="9"/>
    </row>
    <row r="32" spans="1:13" s="4" customFormat="1" ht="15" customHeight="1" x14ac:dyDescent="0.2">
      <c r="A32" s="26" t="s">
        <v>5</v>
      </c>
      <c r="B32" s="27"/>
      <c r="C32" s="252"/>
      <c r="D32" s="252"/>
      <c r="E32" s="28"/>
      <c r="F32" s="99"/>
      <c r="G32" s="100"/>
      <c r="H32" s="29"/>
      <c r="I32" s="29"/>
      <c r="J32" s="29"/>
      <c r="K32" s="29"/>
      <c r="L32" s="29"/>
    </row>
    <row r="33" spans="1:13" s="4" customFormat="1" ht="15" customHeight="1" x14ac:dyDescent="0.2">
      <c r="A33" s="22" t="s">
        <v>17</v>
      </c>
      <c r="B33" s="30"/>
      <c r="C33" s="270">
        <f>'Input-DevelopmentBudget'!C33:D33</f>
        <v>0</v>
      </c>
      <c r="D33" s="271"/>
      <c r="E33" s="28"/>
      <c r="F33" s="99"/>
      <c r="G33" s="100"/>
      <c r="H33" s="29"/>
      <c r="I33" s="29"/>
      <c r="J33" s="13"/>
      <c r="K33" s="8"/>
      <c r="L33" s="8"/>
    </row>
    <row r="34" spans="1:13" s="4" customFormat="1" ht="15" customHeight="1" x14ac:dyDescent="0.2">
      <c r="A34" s="22" t="s">
        <v>57</v>
      </c>
      <c r="B34" s="30"/>
      <c r="C34" s="270">
        <f>'Input-DevelopmentBudget'!C34:D34</f>
        <v>0</v>
      </c>
      <c r="D34" s="271"/>
      <c r="E34" s="28"/>
      <c r="F34" s="99"/>
      <c r="G34" s="100"/>
      <c r="H34" s="29"/>
      <c r="I34" s="29"/>
      <c r="J34" s="13"/>
      <c r="K34" s="8"/>
      <c r="L34" s="8"/>
    </row>
    <row r="35" spans="1:13" s="4" customFormat="1" ht="15" customHeight="1" x14ac:dyDescent="0.2">
      <c r="A35" s="19" t="s">
        <v>56</v>
      </c>
      <c r="B35" s="30"/>
      <c r="C35" s="270">
        <f>'Input-DevelopmentBudget'!C35:D35</f>
        <v>0</v>
      </c>
      <c r="D35" s="271"/>
      <c r="E35" s="28"/>
      <c r="F35" s="99"/>
      <c r="G35" s="100"/>
      <c r="H35" s="29"/>
      <c r="I35" s="29"/>
      <c r="J35" s="13"/>
      <c r="K35" s="8"/>
      <c r="L35" s="8"/>
    </row>
    <row r="36" spans="1:13" s="4" customFormat="1" ht="15" customHeight="1" x14ac:dyDescent="0.2">
      <c r="A36" s="31" t="s">
        <v>18</v>
      </c>
      <c r="B36" s="30"/>
      <c r="C36" s="270">
        <f>'Input-DevelopmentBudget'!C36:D36</f>
        <v>0</v>
      </c>
      <c r="D36" s="271"/>
      <c r="E36" s="28"/>
      <c r="F36" s="99"/>
      <c r="G36" s="100"/>
      <c r="H36" s="29"/>
      <c r="I36" s="29"/>
      <c r="J36" s="13"/>
      <c r="K36" s="8"/>
      <c r="L36" s="8"/>
    </row>
    <row r="37" spans="1:13" s="4" customFormat="1" ht="15" customHeight="1" x14ac:dyDescent="0.2">
      <c r="A37" s="31" t="s">
        <v>58</v>
      </c>
      <c r="B37" s="30"/>
      <c r="C37" s="270">
        <f>'Input-DevelopmentBudget'!C37:D37</f>
        <v>0</v>
      </c>
      <c r="D37" s="271"/>
      <c r="E37" s="28"/>
      <c r="F37" s="99"/>
      <c r="G37" s="100"/>
      <c r="H37" s="29"/>
      <c r="I37" s="29"/>
      <c r="J37" s="13"/>
      <c r="K37" s="8"/>
      <c r="L37" s="8"/>
    </row>
    <row r="38" spans="1:13" s="4" customFormat="1" ht="15" customHeight="1" x14ac:dyDescent="0.2">
      <c r="A38" s="31" t="s">
        <v>19</v>
      </c>
      <c r="B38" s="30"/>
      <c r="C38" s="270">
        <f>'Input-DevelopmentBudget'!C38:D38</f>
        <v>0</v>
      </c>
      <c r="D38" s="271"/>
      <c r="E38" s="28"/>
      <c r="F38" s="99"/>
      <c r="G38" s="100"/>
      <c r="H38" s="29"/>
      <c r="I38" s="29"/>
      <c r="J38" s="13"/>
      <c r="K38" s="8"/>
      <c r="L38" s="8"/>
    </row>
    <row r="39" spans="1:13" s="4" customFormat="1" ht="15" customHeight="1" x14ac:dyDescent="0.2">
      <c r="A39" s="31" t="s">
        <v>20</v>
      </c>
      <c r="B39" s="30"/>
      <c r="C39" s="270">
        <f>'Input-DevelopmentBudget'!C39:D39</f>
        <v>0</v>
      </c>
      <c r="D39" s="271"/>
      <c r="E39" s="28"/>
      <c r="F39" s="99"/>
      <c r="G39" s="100"/>
      <c r="H39" s="29"/>
      <c r="I39" s="29"/>
      <c r="J39" s="13"/>
      <c r="K39" s="8"/>
      <c r="L39" s="8"/>
    </row>
    <row r="40" spans="1:13" s="4" customFormat="1" ht="15" customHeight="1" x14ac:dyDescent="0.2">
      <c r="A40" s="31" t="s">
        <v>65</v>
      </c>
      <c r="B40" s="30"/>
      <c r="C40" s="270">
        <f>'Input-DevelopmentBudget'!C40:D40</f>
        <v>0</v>
      </c>
      <c r="D40" s="271"/>
      <c r="E40" s="152" t="s">
        <v>66</v>
      </c>
      <c r="F40" s="278">
        <f>'Input-DevelopmentBudget'!D40:F40</f>
        <v>0</v>
      </c>
      <c r="G40" s="279"/>
      <c r="H40" s="280"/>
      <c r="I40"/>
      <c r="J40" s="13"/>
      <c r="K40" s="8"/>
      <c r="L40" s="8"/>
    </row>
    <row r="41" spans="1:13" s="4" customFormat="1" ht="15" customHeight="1" x14ac:dyDescent="0.2">
      <c r="A41" s="22" t="s">
        <v>21</v>
      </c>
      <c r="B41" s="30"/>
      <c r="C41" s="270">
        <f>'Input-DevelopmentBudget'!C41:D41</f>
        <v>0</v>
      </c>
      <c r="D41" s="271"/>
      <c r="E41" s="116"/>
      <c r="F41" s="98"/>
      <c r="G41" s="117"/>
      <c r="H41" s="118"/>
      <c r="I41" s="118"/>
      <c r="J41" s="13"/>
      <c r="K41" s="8"/>
      <c r="L41" s="8"/>
    </row>
    <row r="42" spans="1:13" s="4" customFormat="1" ht="15" customHeight="1" x14ac:dyDescent="0.2">
      <c r="A42" s="31" t="s">
        <v>22</v>
      </c>
      <c r="B42" s="30"/>
      <c r="C42" s="270">
        <f>'Input-DevelopmentBudget'!C42:D42</f>
        <v>0</v>
      </c>
      <c r="D42" s="271"/>
      <c r="E42" s="116"/>
      <c r="F42" s="98"/>
      <c r="G42" s="117"/>
      <c r="H42" s="118"/>
      <c r="I42" s="118"/>
      <c r="J42" s="13"/>
      <c r="K42" s="8"/>
      <c r="L42" s="8"/>
    </row>
    <row r="43" spans="1:13" s="4" customFormat="1" ht="15" customHeight="1" x14ac:dyDescent="0.2">
      <c r="A43" s="21" t="s">
        <v>23</v>
      </c>
      <c r="B43" s="30"/>
      <c r="C43" s="270">
        <f>'Input-DevelopmentBudget'!C43:D43</f>
        <v>0</v>
      </c>
      <c r="D43" s="271"/>
      <c r="E43" s="116"/>
      <c r="F43" s="98"/>
      <c r="G43" s="117"/>
      <c r="H43" s="118"/>
      <c r="I43" s="118"/>
      <c r="J43" s="13"/>
      <c r="K43" s="8"/>
      <c r="L43" s="8"/>
    </row>
    <row r="44" spans="1:13" s="4" customFormat="1" ht="15" customHeight="1" x14ac:dyDescent="0.2">
      <c r="A44" s="22" t="s">
        <v>24</v>
      </c>
      <c r="B44" s="30"/>
      <c r="C44" s="270">
        <f>'Input-DevelopmentBudget'!C44:D44</f>
        <v>0</v>
      </c>
      <c r="D44" s="271"/>
      <c r="E44" s="116"/>
      <c r="F44" s="98"/>
      <c r="G44" s="117"/>
      <c r="H44" s="118"/>
      <c r="I44" s="118"/>
      <c r="J44" s="13"/>
      <c r="K44" s="8"/>
      <c r="L44" s="8"/>
    </row>
    <row r="45" spans="1:13" s="4" customFormat="1" ht="15" customHeight="1" x14ac:dyDescent="0.2">
      <c r="A45" s="101" t="s">
        <v>25</v>
      </c>
      <c r="B45" s="30"/>
      <c r="C45" s="270">
        <f>'Input-DevelopmentBudget'!C45:D45</f>
        <v>0</v>
      </c>
      <c r="D45" s="271"/>
      <c r="E45" s="116"/>
      <c r="F45" s="98"/>
      <c r="G45" s="117"/>
      <c r="H45" s="118"/>
      <c r="I45" s="118"/>
      <c r="J45" s="13"/>
      <c r="K45" s="8"/>
      <c r="L45" s="8"/>
    </row>
    <row r="46" spans="1:13" s="4" customFormat="1" ht="15" customHeight="1" x14ac:dyDescent="0.2">
      <c r="A46" s="19" t="s">
        <v>26</v>
      </c>
      <c r="B46" s="30"/>
      <c r="C46" s="270">
        <f>'Input-DevelopmentBudget'!C46:D46</f>
        <v>0</v>
      </c>
      <c r="D46" s="271"/>
      <c r="E46" s="116"/>
      <c r="F46" s="98"/>
      <c r="G46" s="117"/>
      <c r="H46" s="118"/>
      <c r="I46" s="118"/>
      <c r="J46" s="13"/>
      <c r="K46" s="29"/>
      <c r="L46" s="8"/>
    </row>
    <row r="47" spans="1:13" s="4" customFormat="1" ht="15" customHeight="1" x14ac:dyDescent="0.2">
      <c r="A47" s="31" t="s">
        <v>27</v>
      </c>
      <c r="B47" s="30"/>
      <c r="C47" s="270">
        <f>'Input-DevelopmentBudget'!C47:D47</f>
        <v>0</v>
      </c>
      <c r="D47" s="271"/>
      <c r="E47" s="116"/>
      <c r="F47" s="98"/>
      <c r="G47" s="117"/>
      <c r="H47" s="118"/>
      <c r="I47" s="118"/>
      <c r="J47" s="13"/>
      <c r="K47" s="29"/>
      <c r="L47" s="8"/>
    </row>
    <row r="48" spans="1:13" s="4" customFormat="1" ht="15" customHeight="1" x14ac:dyDescent="0.2">
      <c r="A48" s="31" t="s">
        <v>28</v>
      </c>
      <c r="B48" s="30"/>
      <c r="C48" s="270">
        <f>'Input-DevelopmentBudget'!C48:D48</f>
        <v>0</v>
      </c>
      <c r="D48" s="271"/>
      <c r="E48" s="142">
        <f>IF(SUM(C47:D49)&gt;0,(SUM(C47:D49)/SUM(C51-C47-C48-C49)),0)</f>
        <v>0</v>
      </c>
      <c r="F48" s="144" t="str">
        <f>IF((E48&gt;0.14),"Alert! Contractor Costs exceed 14%","Acceptable Contractor Costs Calculation")</f>
        <v>Acceptable Contractor Costs Calculation</v>
      </c>
      <c r="G48" s="98"/>
      <c r="H48" s="117"/>
      <c r="I48" s="117"/>
      <c r="J48" s="118"/>
      <c r="K48" s="13"/>
      <c r="L48" s="8"/>
      <c r="M48" s="8"/>
    </row>
    <row r="49" spans="1:12" s="4" customFormat="1" ht="15" customHeight="1" x14ac:dyDescent="0.2">
      <c r="A49" s="21" t="s">
        <v>29</v>
      </c>
      <c r="B49" s="30"/>
      <c r="C49" s="270">
        <f>'Input-DevelopmentBudget'!C49:D49</f>
        <v>0</v>
      </c>
      <c r="D49" s="271"/>
      <c r="E49" s="116"/>
      <c r="F49" s="98"/>
      <c r="G49" s="117"/>
      <c r="H49" s="118"/>
      <c r="I49" s="118"/>
      <c r="J49" s="13"/>
      <c r="K49" s="29"/>
      <c r="L49" s="29"/>
    </row>
    <row r="50" spans="1:12" s="4" customFormat="1" ht="15" customHeight="1" x14ac:dyDescent="0.2">
      <c r="A50" s="22" t="s">
        <v>68</v>
      </c>
      <c r="B50" s="30"/>
      <c r="C50" s="270">
        <f>'Input-DevelopmentBudget'!C50:D50</f>
        <v>0</v>
      </c>
      <c r="D50" s="271"/>
      <c r="E50" s="153" t="s">
        <v>52</v>
      </c>
      <c r="F50" s="278">
        <f>'Input-DevelopmentBudget'!D50:F50</f>
        <v>0</v>
      </c>
      <c r="G50" s="279"/>
      <c r="H50" s="280"/>
      <c r="I50"/>
      <c r="J50" s="13"/>
      <c r="K50" s="8"/>
      <c r="L50" s="8"/>
    </row>
    <row r="51" spans="1:12" s="3" customFormat="1" ht="15" customHeight="1" x14ac:dyDescent="0.2">
      <c r="A51" s="23" t="s">
        <v>0</v>
      </c>
      <c r="B51" s="30"/>
      <c r="C51" s="297">
        <f>SUM(C33:C50)</f>
        <v>0</v>
      </c>
      <c r="D51" s="298"/>
      <c r="E51" s="33"/>
      <c r="F51" s="98"/>
      <c r="G51" s="100"/>
      <c r="H51" s="13"/>
      <c r="I51" s="13"/>
      <c r="J51" s="13"/>
      <c r="K51" s="13"/>
      <c r="L51" s="13"/>
    </row>
    <row r="52" spans="1:12" s="4" customFormat="1" ht="15" customHeight="1" x14ac:dyDescent="0.2">
      <c r="A52" s="26" t="s">
        <v>6</v>
      </c>
      <c r="B52" s="27"/>
      <c r="C52" s="252"/>
      <c r="D52" s="252"/>
      <c r="E52" s="34"/>
      <c r="F52" s="99"/>
      <c r="G52" s="100"/>
      <c r="H52" s="29"/>
      <c r="I52" s="29"/>
      <c r="J52" s="29"/>
      <c r="K52" s="29"/>
      <c r="L52" s="29"/>
    </row>
    <row r="53" spans="1:12" s="3" customFormat="1" ht="15" customHeight="1" x14ac:dyDescent="0.2">
      <c r="A53" s="35" t="s">
        <v>30</v>
      </c>
      <c r="B53" s="24"/>
      <c r="C53" s="270">
        <f>'Input-DevelopmentBudget'!C53:D53</f>
        <v>0</v>
      </c>
      <c r="D53" s="271"/>
      <c r="E53" s="33"/>
      <c r="F53" s="98"/>
      <c r="G53" s="100"/>
      <c r="H53" s="13"/>
      <c r="I53" s="13"/>
      <c r="J53" s="13"/>
      <c r="K53" s="13"/>
      <c r="L53" s="13"/>
    </row>
    <row r="54" spans="1:12" s="3" customFormat="1" ht="15" customHeight="1" x14ac:dyDescent="0.2">
      <c r="A54" s="22" t="s">
        <v>31</v>
      </c>
      <c r="B54" s="24"/>
      <c r="C54" s="270">
        <f>'Input-DevelopmentBudget'!C54:D54</f>
        <v>0</v>
      </c>
      <c r="D54" s="271"/>
      <c r="E54" s="36"/>
      <c r="F54" s="98"/>
      <c r="G54" s="100"/>
      <c r="H54" s="13"/>
      <c r="I54" s="13"/>
      <c r="J54" s="13"/>
      <c r="K54" s="13"/>
      <c r="L54" s="13"/>
    </row>
    <row r="55" spans="1:12" s="3" customFormat="1" ht="15" customHeight="1" x14ac:dyDescent="0.2">
      <c r="A55" s="19" t="s">
        <v>32</v>
      </c>
      <c r="B55" s="24"/>
      <c r="C55" s="270">
        <f>'Input-DevelopmentBudget'!C55:D55</f>
        <v>0</v>
      </c>
      <c r="D55" s="271"/>
      <c r="E55" s="33"/>
      <c r="F55" s="98"/>
      <c r="G55" s="100"/>
      <c r="H55" s="13"/>
      <c r="I55" s="13"/>
      <c r="J55" s="13"/>
      <c r="K55" s="13"/>
      <c r="L55" s="13"/>
    </row>
    <row r="56" spans="1:12" s="3" customFormat="1" ht="15.75" customHeight="1" x14ac:dyDescent="0.2">
      <c r="A56" s="31" t="s">
        <v>33</v>
      </c>
      <c r="B56" s="30"/>
      <c r="C56" s="270">
        <f>'Input-DevelopmentBudget'!C56:D56</f>
        <v>0</v>
      </c>
      <c r="D56" s="271"/>
      <c r="E56" s="33"/>
      <c r="F56" s="98"/>
      <c r="G56" s="100"/>
      <c r="H56" s="13"/>
      <c r="I56" s="13"/>
      <c r="J56" s="13"/>
      <c r="K56" s="13"/>
      <c r="L56" s="13"/>
    </row>
    <row r="57" spans="1:12" s="3" customFormat="1" x14ac:dyDescent="0.2">
      <c r="A57" s="31" t="s">
        <v>34</v>
      </c>
      <c r="B57" s="30"/>
      <c r="C57" s="270">
        <f>'Input-DevelopmentBudget'!C57:D57</f>
        <v>0</v>
      </c>
      <c r="D57" s="271"/>
      <c r="E57" s="33"/>
      <c r="F57" s="98"/>
      <c r="G57" s="100"/>
      <c r="H57" s="13"/>
      <c r="I57" s="13"/>
      <c r="J57" s="13"/>
      <c r="K57" s="13"/>
      <c r="L57" s="13"/>
    </row>
    <row r="58" spans="1:12" x14ac:dyDescent="0.2">
      <c r="A58" s="31" t="s">
        <v>59</v>
      </c>
      <c r="B58" s="24"/>
      <c r="C58" s="270">
        <f>'Input-DevelopmentBudget'!C58:D58</f>
        <v>0</v>
      </c>
      <c r="D58" s="271"/>
      <c r="E58" s="36"/>
      <c r="F58" s="98"/>
      <c r="G58" s="96"/>
      <c r="H58" s="8"/>
      <c r="I58" s="8"/>
      <c r="J58" s="37"/>
      <c r="K58" s="8"/>
      <c r="L58" s="8"/>
    </row>
    <row r="59" spans="1:12" x14ac:dyDescent="0.2">
      <c r="A59" s="31" t="s">
        <v>35</v>
      </c>
      <c r="B59" s="24"/>
      <c r="C59" s="270">
        <f>'Input-DevelopmentBudget'!C59:D59</f>
        <v>0</v>
      </c>
      <c r="D59" s="271"/>
      <c r="E59" s="33"/>
      <c r="F59" s="98"/>
      <c r="G59" s="96"/>
      <c r="H59" s="8"/>
      <c r="I59" s="8"/>
      <c r="J59" s="13"/>
      <c r="K59" s="8"/>
      <c r="L59" s="8"/>
    </row>
    <row r="60" spans="1:12" x14ac:dyDescent="0.2">
      <c r="A60" s="31" t="s">
        <v>36</v>
      </c>
      <c r="B60" s="30"/>
      <c r="C60" s="270">
        <f>'Input-DevelopmentBudget'!C60:D60</f>
        <v>0</v>
      </c>
      <c r="D60" s="271"/>
      <c r="E60" s="36"/>
      <c r="F60" s="98"/>
      <c r="G60" s="96"/>
      <c r="H60" s="8"/>
      <c r="I60" s="8"/>
      <c r="J60" s="9"/>
      <c r="K60" s="8"/>
      <c r="L60" s="8"/>
    </row>
    <row r="61" spans="1:12" x14ac:dyDescent="0.2">
      <c r="A61" s="31" t="s">
        <v>37</v>
      </c>
      <c r="B61" s="24"/>
      <c r="C61" s="270">
        <f>'Input-DevelopmentBudget'!C61:D61</f>
        <v>0</v>
      </c>
      <c r="D61" s="271"/>
      <c r="E61" s="33"/>
      <c r="F61" s="98"/>
      <c r="G61" s="96"/>
      <c r="H61" s="8"/>
      <c r="I61" s="8"/>
      <c r="J61" s="8"/>
      <c r="K61" s="8"/>
      <c r="L61" s="8"/>
    </row>
    <row r="62" spans="1:12" x14ac:dyDescent="0.2">
      <c r="A62" s="31" t="s">
        <v>38</v>
      </c>
      <c r="B62" s="24"/>
      <c r="C62" s="270">
        <f>'Input-DevelopmentBudget'!C62:D62</f>
        <v>0</v>
      </c>
      <c r="D62" s="271"/>
      <c r="E62" s="36"/>
      <c r="F62" s="98"/>
      <c r="G62" s="96"/>
      <c r="H62" s="8"/>
      <c r="I62" s="8"/>
      <c r="J62" s="8"/>
      <c r="K62" s="8"/>
      <c r="L62" s="8"/>
    </row>
    <row r="63" spans="1:12" s="3" customFormat="1" x14ac:dyDescent="0.2">
      <c r="A63" s="31" t="s">
        <v>39</v>
      </c>
      <c r="B63" s="30"/>
      <c r="C63" s="270">
        <f>'Input-DevelopmentBudget'!C63:D63</f>
        <v>0</v>
      </c>
      <c r="D63" s="271"/>
      <c r="E63" s="33"/>
      <c r="F63" s="98"/>
      <c r="G63" s="100"/>
      <c r="H63" s="13"/>
      <c r="I63" s="13"/>
      <c r="J63" s="8"/>
      <c r="K63" s="13"/>
      <c r="L63" s="13"/>
    </row>
    <row r="64" spans="1:12" x14ac:dyDescent="0.2">
      <c r="A64" s="31" t="s">
        <v>60</v>
      </c>
      <c r="B64" s="24"/>
      <c r="C64" s="270">
        <f>'Input-DevelopmentBudget'!C64:D64</f>
        <v>0</v>
      </c>
      <c r="D64" s="271"/>
      <c r="E64" s="36"/>
      <c r="F64" s="98"/>
      <c r="G64" s="96"/>
      <c r="H64" s="8"/>
      <c r="I64" s="8"/>
      <c r="J64" s="8"/>
      <c r="K64" s="8"/>
      <c r="L64" s="8"/>
    </row>
    <row r="65" spans="1:13" s="4" customFormat="1" x14ac:dyDescent="0.2">
      <c r="A65" s="31" t="s">
        <v>40</v>
      </c>
      <c r="B65" s="30"/>
      <c r="C65" s="270">
        <f>'Input-DevelopmentBudget'!C65:D65</f>
        <v>0</v>
      </c>
      <c r="D65" s="271"/>
      <c r="E65" s="33"/>
      <c r="F65" s="98"/>
      <c r="G65" s="100"/>
      <c r="H65" s="29"/>
      <c r="I65" s="29"/>
      <c r="J65" s="29"/>
      <c r="K65" s="29"/>
      <c r="L65" s="29"/>
    </row>
    <row r="66" spans="1:13" s="3" customFormat="1" x14ac:dyDescent="0.2">
      <c r="A66" s="31" t="s">
        <v>61</v>
      </c>
      <c r="B66" s="30"/>
      <c r="C66" s="270">
        <f>'Input-DevelopmentBudget'!C66:D66</f>
        <v>0</v>
      </c>
      <c r="D66" s="271"/>
      <c r="E66" s="33"/>
      <c r="F66" s="98"/>
      <c r="G66" s="100"/>
      <c r="H66" s="13"/>
      <c r="I66" s="13"/>
      <c r="J66" s="13"/>
      <c r="K66" s="13"/>
      <c r="L66" s="13"/>
    </row>
    <row r="67" spans="1:13" s="4" customFormat="1" x14ac:dyDescent="0.2">
      <c r="A67" s="31" t="s">
        <v>4</v>
      </c>
      <c r="B67" s="30"/>
      <c r="C67" s="270">
        <f>'Input-DevelopmentBudget'!C67:D67</f>
        <v>0</v>
      </c>
      <c r="D67" s="271"/>
      <c r="E67" s="5"/>
      <c r="F67" s="102"/>
      <c r="G67" s="100"/>
      <c r="H67" s="103"/>
      <c r="I67" s="103"/>
      <c r="J67" s="29"/>
      <c r="K67" s="29"/>
      <c r="L67" s="8"/>
    </row>
    <row r="68" spans="1:13" s="4" customFormat="1" x14ac:dyDescent="0.2">
      <c r="A68" s="31" t="s">
        <v>143</v>
      </c>
      <c r="B68" s="166"/>
      <c r="C68" s="270">
        <f>'Input-DevelopmentBudget'!C68:D68</f>
        <v>0</v>
      </c>
      <c r="D68" s="271"/>
      <c r="E68" s="5"/>
      <c r="F68" s="102"/>
      <c r="G68" s="100"/>
      <c r="H68" s="103"/>
      <c r="I68" s="103"/>
      <c r="J68" s="29"/>
      <c r="K68" s="29"/>
      <c r="L68" s="8"/>
    </row>
    <row r="69" spans="1:13" s="4" customFormat="1" x14ac:dyDescent="0.2">
      <c r="A69" s="31" t="s">
        <v>62</v>
      </c>
      <c r="B69" s="30"/>
      <c r="C69" s="270">
        <f>'Input-DevelopmentBudget'!C69:D69</f>
        <v>0</v>
      </c>
      <c r="D69" s="271"/>
      <c r="E69" s="5"/>
      <c r="F69" s="102"/>
      <c r="G69" s="100"/>
      <c r="H69" s="103"/>
      <c r="I69" s="103"/>
      <c r="J69" s="29"/>
      <c r="K69" s="29"/>
      <c r="L69" s="8"/>
    </row>
    <row r="70" spans="1:13" s="4" customFormat="1" x14ac:dyDescent="0.2">
      <c r="A70" s="31" t="s">
        <v>63</v>
      </c>
      <c r="B70" s="30"/>
      <c r="C70" s="270">
        <f>'Input-DevelopmentBudget'!C70:D70</f>
        <v>0</v>
      </c>
      <c r="D70" s="271"/>
      <c r="E70" s="5"/>
      <c r="F70" s="102"/>
      <c r="G70" s="100"/>
      <c r="H70" s="103"/>
      <c r="I70" s="103"/>
      <c r="J70" s="29"/>
      <c r="K70" s="29"/>
      <c r="L70" s="8"/>
    </row>
    <row r="71" spans="1:13" s="4" customFormat="1" x14ac:dyDescent="0.2">
      <c r="A71" s="31" t="s">
        <v>64</v>
      </c>
      <c r="B71" s="30"/>
      <c r="C71" s="270">
        <f>'Input-DevelopmentBudget'!C71:D71</f>
        <v>0</v>
      </c>
      <c r="D71" s="271"/>
      <c r="E71" s="5"/>
      <c r="F71" s="102"/>
      <c r="G71" s="100"/>
      <c r="H71" s="103"/>
      <c r="I71" s="103"/>
      <c r="J71" s="29"/>
      <c r="K71" s="29"/>
      <c r="L71" s="8"/>
    </row>
    <row r="72" spans="1:13" s="4" customFormat="1" x14ac:dyDescent="0.2">
      <c r="A72" s="31" t="s">
        <v>8</v>
      </c>
      <c r="B72" s="30"/>
      <c r="C72" s="270">
        <f>'Input-DevelopmentBudget'!C72:D72</f>
        <v>0</v>
      </c>
      <c r="D72" s="271"/>
      <c r="E72" s="142">
        <f>IF(SUM(C72:C75)&gt;0,(SUM(C72:C75)/SUM(C82-C72-C73-C74-C75)),0)</f>
        <v>0</v>
      </c>
      <c r="F72" s="143" t="str">
        <f>IF((E72&gt;0.15),"Alert! Developer Fee exceeds 15%","Acceptable Developer Fee Calculation")</f>
        <v>Acceptable Developer Fee Calculation</v>
      </c>
      <c r="G72" s="102"/>
      <c r="H72" s="117"/>
      <c r="I72" s="117"/>
      <c r="J72" s="120"/>
      <c r="K72" s="29"/>
      <c r="L72" s="29"/>
      <c r="M72" s="8"/>
    </row>
    <row r="73" spans="1:13" s="4" customFormat="1" x14ac:dyDescent="0.2">
      <c r="A73" s="31" t="s">
        <v>41</v>
      </c>
      <c r="B73" s="30"/>
      <c r="C73" s="270">
        <f>'Input-DevelopmentBudget'!C73:D73</f>
        <v>0</v>
      </c>
      <c r="D73" s="271"/>
      <c r="E73" s="119"/>
      <c r="F73" s="102"/>
      <c r="G73" s="117"/>
      <c r="H73" s="120"/>
      <c r="I73" s="120"/>
      <c r="J73" s="29"/>
      <c r="K73" s="29"/>
      <c r="L73" s="8"/>
    </row>
    <row r="74" spans="1:13" s="4" customFormat="1" x14ac:dyDescent="0.2">
      <c r="A74" s="31" t="s">
        <v>42</v>
      </c>
      <c r="B74" s="30"/>
      <c r="C74" s="270">
        <f>'Input-DevelopmentBudget'!C74:D74</f>
        <v>0</v>
      </c>
      <c r="D74" s="271"/>
      <c r="E74" s="119"/>
      <c r="F74" s="102"/>
      <c r="G74" s="117"/>
      <c r="H74" s="120"/>
      <c r="I74" s="120"/>
      <c r="J74" s="29"/>
      <c r="K74" s="29"/>
      <c r="L74" s="8"/>
    </row>
    <row r="75" spans="1:13" s="4" customFormat="1" x14ac:dyDescent="0.2">
      <c r="A75" s="31" t="s">
        <v>43</v>
      </c>
      <c r="B75" s="30"/>
      <c r="C75" s="270">
        <f>'Input-DevelopmentBudget'!C75:D75</f>
        <v>0</v>
      </c>
      <c r="D75" s="271"/>
      <c r="E75" s="119"/>
      <c r="F75" s="102"/>
      <c r="G75" s="117"/>
      <c r="H75" s="120"/>
      <c r="I75" s="120"/>
      <c r="J75" s="29"/>
      <c r="K75" s="29"/>
      <c r="L75" s="8"/>
    </row>
    <row r="76" spans="1:13" s="4" customFormat="1" x14ac:dyDescent="0.2">
      <c r="A76" s="31" t="s">
        <v>44</v>
      </c>
      <c r="B76" s="30"/>
      <c r="C76" s="270">
        <f>'Input-DevelopmentBudget'!C76:D76</f>
        <v>0</v>
      </c>
      <c r="D76" s="271"/>
      <c r="E76" s="121"/>
      <c r="F76" s="18"/>
      <c r="G76" s="97"/>
      <c r="H76" s="120"/>
      <c r="I76" s="120"/>
      <c r="J76" s="29"/>
      <c r="K76" s="29"/>
      <c r="L76" s="8"/>
    </row>
    <row r="77" spans="1:13" s="4" customFormat="1" x14ac:dyDescent="0.2">
      <c r="A77" s="31" t="s">
        <v>7</v>
      </c>
      <c r="B77" s="30"/>
      <c r="C77" s="270">
        <f>'Input-DevelopmentBudget'!C77:D77</f>
        <v>0</v>
      </c>
      <c r="D77" s="271"/>
      <c r="E77" s="119"/>
      <c r="F77" s="102"/>
      <c r="G77" s="117"/>
      <c r="H77" s="120"/>
      <c r="I77" s="120"/>
      <c r="J77" s="29"/>
      <c r="K77" s="29"/>
      <c r="L77" s="8"/>
    </row>
    <row r="78" spans="1:13" s="4" customFormat="1" x14ac:dyDescent="0.2">
      <c r="A78" s="31" t="s">
        <v>45</v>
      </c>
      <c r="B78" s="30"/>
      <c r="C78" s="270">
        <f>'Input-DevelopmentBudget'!C78:D78</f>
        <v>0</v>
      </c>
      <c r="D78" s="271"/>
      <c r="E78" s="119"/>
      <c r="F78" s="102"/>
      <c r="G78" s="117"/>
      <c r="H78" s="120"/>
      <c r="I78" s="120"/>
      <c r="J78" s="29"/>
      <c r="K78" s="29"/>
      <c r="L78" s="8"/>
    </row>
    <row r="79" spans="1:13" s="4" customFormat="1" x14ac:dyDescent="0.2">
      <c r="A79" s="31" t="s">
        <v>46</v>
      </c>
      <c r="B79" s="30"/>
      <c r="C79" s="270">
        <f>'Input-DevelopmentBudget'!C79:D79</f>
        <v>0</v>
      </c>
      <c r="D79" s="271"/>
      <c r="E79" s="119"/>
      <c r="F79" s="102"/>
      <c r="G79" s="117"/>
      <c r="H79" s="120"/>
      <c r="I79" s="120"/>
      <c r="J79" s="29"/>
      <c r="K79" s="29"/>
      <c r="L79" s="8"/>
    </row>
    <row r="80" spans="1:13" s="4" customFormat="1" x14ac:dyDescent="0.2">
      <c r="A80" s="31" t="s">
        <v>67</v>
      </c>
      <c r="B80" s="30"/>
      <c r="C80" s="270">
        <f>'Input-DevelopmentBudget'!C80:D80</f>
        <v>0</v>
      </c>
      <c r="D80" s="271"/>
      <c r="E80" s="105" t="s">
        <v>52</v>
      </c>
      <c r="F80" s="278">
        <f>'Input-DevelopmentBudget'!D80:F80</f>
        <v>0</v>
      </c>
      <c r="G80" s="279"/>
      <c r="H80" s="280"/>
      <c r="I80"/>
      <c r="J80" s="29"/>
      <c r="K80" s="29"/>
      <c r="L80" s="8"/>
    </row>
    <row r="81" spans="1:12" s="4" customFormat="1" x14ac:dyDescent="0.2">
      <c r="A81" s="38" t="s">
        <v>47</v>
      </c>
      <c r="B81" s="39"/>
      <c r="C81" s="268">
        <f>SUM(C53:D80)</f>
        <v>0</v>
      </c>
      <c r="D81" s="269"/>
      <c r="E81" s="5"/>
      <c r="F81" s="102"/>
      <c r="G81" s="100"/>
      <c r="H81" s="103"/>
      <c r="I81" s="103"/>
      <c r="J81" s="29"/>
      <c r="K81" s="29"/>
      <c r="L81" s="8"/>
    </row>
    <row r="82" spans="1:12" s="4" customFormat="1" ht="21" customHeight="1" thickBot="1" x14ac:dyDescent="0.25">
      <c r="A82" s="40" t="s">
        <v>1</v>
      </c>
      <c r="B82" s="41"/>
      <c r="C82" s="266">
        <f>C31+C51+C81</f>
        <v>0</v>
      </c>
      <c r="D82" s="267"/>
      <c r="E82" s="145"/>
      <c r="G82" s="100"/>
      <c r="H82" s="103"/>
      <c r="I82" s="103"/>
      <c r="J82" s="29"/>
      <c r="K82" s="29"/>
      <c r="L82" s="8"/>
    </row>
    <row r="83" spans="1:12" s="4" customFormat="1" ht="16.5" customHeight="1" x14ac:dyDescent="0.2">
      <c r="A83" s="42"/>
      <c r="B83" s="6"/>
      <c r="C83" s="43"/>
      <c r="D83" s="43"/>
      <c r="E83" s="174" t="str">
        <f>IF((C20&lt;&gt;C82),"Total Sources does not equal Total Costs","")</f>
        <v/>
      </c>
      <c r="F83" s="102"/>
      <c r="G83" s="100"/>
      <c r="H83" s="103"/>
      <c r="I83" s="103"/>
      <c r="J83" s="29"/>
      <c r="K83" s="29"/>
      <c r="L83" s="8"/>
    </row>
    <row r="84" spans="1:12" s="4" customFormat="1" ht="16.5" customHeight="1" x14ac:dyDescent="0.2">
      <c r="A84" s="42"/>
      <c r="B84" s="6"/>
      <c r="C84" s="43"/>
      <c r="D84" s="43"/>
      <c r="E84" s="175" t="str">
        <f>IF((C82&gt;250000),"Total Project Costs exceed $250,000","")</f>
        <v/>
      </c>
      <c r="F84" s="102"/>
      <c r="G84" s="100"/>
      <c r="H84" s="103"/>
      <c r="I84" s="103"/>
      <c r="J84" s="29"/>
      <c r="K84" s="29"/>
      <c r="L84" s="8"/>
    </row>
    <row r="85" spans="1:12" ht="27.6" customHeight="1" x14ac:dyDescent="0.25">
      <c r="A85" s="287" t="s">
        <v>125</v>
      </c>
      <c r="B85" s="287"/>
      <c r="C85" s="287"/>
      <c r="D85" s="287"/>
      <c r="E85" s="287"/>
      <c r="F85" s="287"/>
      <c r="G85" s="287"/>
      <c r="H85" s="287"/>
      <c r="I85" s="157"/>
    </row>
    <row r="86" spans="1:12" ht="10.9" customHeight="1" x14ac:dyDescent="0.2">
      <c r="A86" s="122"/>
      <c r="B86" s="123"/>
      <c r="C86" s="123"/>
      <c r="I86" s="1"/>
    </row>
    <row r="87" spans="1:12" ht="25.15" customHeight="1" x14ac:dyDescent="0.2">
      <c r="A87" s="288" t="s">
        <v>156</v>
      </c>
      <c r="B87" s="288"/>
      <c r="C87" s="288"/>
      <c r="D87" s="288"/>
      <c r="E87" s="288"/>
      <c r="F87" s="288"/>
      <c r="G87" s="288"/>
      <c r="H87" s="288"/>
      <c r="I87" s="158"/>
    </row>
    <row r="88" spans="1:12" ht="15" customHeight="1" x14ac:dyDescent="0.2">
      <c r="A88" s="158"/>
      <c r="B88" s="124"/>
      <c r="C88" s="125"/>
      <c r="I88" s="1"/>
    </row>
    <row r="89" spans="1:12" ht="25.15" customHeight="1" x14ac:dyDescent="0.2">
      <c r="A89" s="126" t="s">
        <v>122</v>
      </c>
      <c r="B89" s="289"/>
      <c r="C89" s="290"/>
      <c r="D89" s="290"/>
      <c r="E89" s="290"/>
      <c r="F89" s="290"/>
      <c r="G89" s="290"/>
      <c r="H89" s="291"/>
      <c r="I89" s="159"/>
    </row>
    <row r="90" spans="1:12" x14ac:dyDescent="0.2">
      <c r="A90" s="126" t="s">
        <v>123</v>
      </c>
      <c r="B90" s="292"/>
      <c r="C90" s="293"/>
      <c r="D90" s="293"/>
      <c r="E90" s="293"/>
      <c r="F90" s="293"/>
      <c r="G90" s="293"/>
      <c r="H90" s="294"/>
      <c r="I90" s="160"/>
    </row>
    <row r="91" spans="1:12" x14ac:dyDescent="0.2">
      <c r="A91" s="126" t="s">
        <v>124</v>
      </c>
      <c r="B91" s="285"/>
      <c r="C91" s="286"/>
    </row>
    <row r="107" spans="1:4" x14ac:dyDescent="0.2">
      <c r="A107" s="49"/>
      <c r="B107" s="49"/>
      <c r="D107" s="49"/>
    </row>
    <row r="108" spans="1:4" x14ac:dyDescent="0.2">
      <c r="A108" s="49"/>
      <c r="B108" s="49"/>
      <c r="D108" s="49"/>
    </row>
    <row r="109" spans="1:4" x14ac:dyDescent="0.2">
      <c r="A109" s="49"/>
      <c r="B109" s="49"/>
      <c r="D109" s="49"/>
    </row>
    <row r="110" spans="1:4" x14ac:dyDescent="0.2">
      <c r="A110" s="49"/>
      <c r="B110" s="49"/>
      <c r="D110" s="49"/>
    </row>
    <row r="111" spans="1:4" x14ac:dyDescent="0.2">
      <c r="A111" s="49"/>
      <c r="B111" s="49"/>
      <c r="D111" s="49"/>
    </row>
  </sheetData>
  <mergeCells count="117">
    <mergeCell ref="B6:E6"/>
    <mergeCell ref="G7:H7"/>
    <mergeCell ref="F80:H80"/>
    <mergeCell ref="C65:D65"/>
    <mergeCell ref="C30:D30"/>
    <mergeCell ref="C75:D75"/>
    <mergeCell ref="C76:D76"/>
    <mergeCell ref="C77:D77"/>
    <mergeCell ref="C78:D78"/>
    <mergeCell ref="C79:D79"/>
    <mergeCell ref="C32:D32"/>
    <mergeCell ref="C80:D80"/>
    <mergeCell ref="C42:D42"/>
    <mergeCell ref="C66:D66"/>
    <mergeCell ref="C47:D47"/>
    <mergeCell ref="C31:D31"/>
    <mergeCell ref="C64:D64"/>
    <mergeCell ref="C59:D59"/>
    <mergeCell ref="C23:D23"/>
    <mergeCell ref="C56:D56"/>
    <mergeCell ref="C54:D54"/>
    <mergeCell ref="C55:D55"/>
    <mergeCell ref="C44:D44"/>
    <mergeCell ref="B2:C2"/>
    <mergeCell ref="C72:D72"/>
    <mergeCell ref="C73:D73"/>
    <mergeCell ref="C74:D74"/>
    <mergeCell ref="C71:D71"/>
    <mergeCell ref="A10:H10"/>
    <mergeCell ref="C67:D67"/>
    <mergeCell ref="C69:D69"/>
    <mergeCell ref="C70:D70"/>
    <mergeCell ref="G11:H11"/>
    <mergeCell ref="G12:H12"/>
    <mergeCell ref="C62:D62"/>
    <mergeCell ref="C63:D63"/>
    <mergeCell ref="G13:H13"/>
    <mergeCell ref="G14:H14"/>
    <mergeCell ref="G15:H15"/>
    <mergeCell ref="C53:D53"/>
    <mergeCell ref="C52:D52"/>
    <mergeCell ref="C26:D26"/>
    <mergeCell ref="C27:D27"/>
    <mergeCell ref="C28:D28"/>
    <mergeCell ref="C58:D58"/>
    <mergeCell ref="C51:D51"/>
    <mergeCell ref="B4:E4"/>
    <mergeCell ref="C45:D45"/>
    <mergeCell ref="C46:D46"/>
    <mergeCell ref="C25:D25"/>
    <mergeCell ref="C57:D57"/>
    <mergeCell ref="B91:C91"/>
    <mergeCell ref="C48:D48"/>
    <mergeCell ref="C49:D49"/>
    <mergeCell ref="C50:D50"/>
    <mergeCell ref="C33:D33"/>
    <mergeCell ref="C34:D34"/>
    <mergeCell ref="C35:D35"/>
    <mergeCell ref="C36:D36"/>
    <mergeCell ref="C37:D37"/>
    <mergeCell ref="C38:D38"/>
    <mergeCell ref="C39:D39"/>
    <mergeCell ref="C40:D40"/>
    <mergeCell ref="C41:D41"/>
    <mergeCell ref="C43:D43"/>
    <mergeCell ref="A85:H85"/>
    <mergeCell ref="A87:H87"/>
    <mergeCell ref="B89:H89"/>
    <mergeCell ref="B90:H90"/>
    <mergeCell ref="C61:D61"/>
    <mergeCell ref="C82:D82"/>
    <mergeCell ref="C81:D81"/>
    <mergeCell ref="C60:D60"/>
    <mergeCell ref="G2:H2"/>
    <mergeCell ref="C68:D68"/>
    <mergeCell ref="G4:H4"/>
    <mergeCell ref="G6:H6"/>
    <mergeCell ref="G8:H8"/>
    <mergeCell ref="F30:H30"/>
    <mergeCell ref="F40:H40"/>
    <mergeCell ref="F50:H50"/>
    <mergeCell ref="C29:D29"/>
    <mergeCell ref="A22:D22"/>
    <mergeCell ref="A11:B11"/>
    <mergeCell ref="A12:B12"/>
    <mergeCell ref="A20:B20"/>
    <mergeCell ref="C16:D16"/>
    <mergeCell ref="C17:D17"/>
    <mergeCell ref="C19:D19"/>
    <mergeCell ref="E11:F11"/>
    <mergeCell ref="C24:D24"/>
    <mergeCell ref="C11:D11"/>
    <mergeCell ref="G16:H16"/>
    <mergeCell ref="G17:H17"/>
    <mergeCell ref="C20:H20"/>
    <mergeCell ref="A13:B13"/>
    <mergeCell ref="A14:B14"/>
    <mergeCell ref="A15:B15"/>
    <mergeCell ref="A16:B16"/>
    <mergeCell ref="A17:B17"/>
    <mergeCell ref="A19:B19"/>
    <mergeCell ref="E19:F19"/>
    <mergeCell ref="E12:F12"/>
    <mergeCell ref="E13:F13"/>
    <mergeCell ref="E14:F14"/>
    <mergeCell ref="C14:D14"/>
    <mergeCell ref="C15:D15"/>
    <mergeCell ref="A18:B18"/>
    <mergeCell ref="G19:H19"/>
    <mergeCell ref="E15:F15"/>
    <mergeCell ref="E16:F16"/>
    <mergeCell ref="E17:F17"/>
    <mergeCell ref="C12:D12"/>
    <mergeCell ref="C13:D13"/>
    <mergeCell ref="C18:D18"/>
    <mergeCell ref="E18:F18"/>
    <mergeCell ref="G18:H18"/>
  </mergeCells>
  <conditionalFormatting sqref="E83">
    <cfRule type="expression" dxfId="4" priority="1">
      <formula>$E$83</formula>
    </cfRule>
  </conditionalFormatting>
  <conditionalFormatting sqref="F48:J48">
    <cfRule type="expression" dxfId="3" priority="5">
      <formula>$E$48&lt;=0.14</formula>
    </cfRule>
    <cfRule type="expression" dxfId="2" priority="6">
      <formula>$E$48&gt;0.14</formula>
    </cfRule>
  </conditionalFormatting>
  <conditionalFormatting sqref="F72:J72">
    <cfRule type="expression" dxfId="1" priority="3">
      <formula>$E$72&lt;=0.15</formula>
    </cfRule>
    <cfRule type="expression" dxfId="0" priority="4">
      <formula>$E$72&gt;0.15</formula>
    </cfRule>
  </conditionalFormatting>
  <printOptions horizontalCentered="1"/>
  <pageMargins left="0.25" right="0.25" top="0.88" bottom="0.5" header="0.25" footer="0.25"/>
  <pageSetup scale="83" fitToHeight="2" orientation="portrait" r:id="rId1"/>
  <headerFooter scaleWithDoc="0" alignWithMargins="0">
    <oddHeader>&amp;L&amp;G&amp;C&amp;"Times New Roman,Bold"&amp;11AHP OWNERSHIP DEVELOPMENT BUDGET&amp;R&amp;D&amp;T</oddHeader>
    <oddFooter>&amp;C&amp;8Page &amp;P of &amp;N&amp;R&amp;6Revised 12/8/2023</oddFooter>
    <firstHeader>&amp;L&amp;G&amp;C&amp;"Times New Roman,Bold"&amp;11AHP DEVELOPMENT BUDGET       
2018 Offering&amp;R&amp;9&amp;D &amp;T</firstHeader>
    <firstFooter>&amp;C&amp;8Page X of X</firstFooter>
  </headerFooter>
  <rowBreaks count="1" manualBreakCount="1">
    <brk id="51" max="8" man="1"/>
  </rowBreaks>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70C0"/>
  </sheetPr>
  <dimension ref="A1:P19"/>
  <sheetViews>
    <sheetView showGridLines="0" workbookViewId="0">
      <selection activeCell="E6" sqref="E6"/>
    </sheetView>
  </sheetViews>
  <sheetFormatPr defaultRowHeight="12.75" x14ac:dyDescent="0.2"/>
  <cols>
    <col min="1" max="1" width="28.5" customWidth="1"/>
    <col min="2" max="2" width="3.6640625" customWidth="1"/>
    <col min="3" max="3" width="11.6640625" customWidth="1"/>
    <col min="4" max="4" width="3.6640625" customWidth="1"/>
    <col min="5" max="5" width="22.33203125" customWidth="1"/>
    <col min="6" max="6" width="3.6640625" customWidth="1"/>
    <col min="7" max="7" width="11" style="58" customWidth="1"/>
    <col min="8" max="8" width="10.83203125" style="58" bestFit="1" customWidth="1"/>
    <col min="9" max="10" width="10.6640625" style="58" bestFit="1" customWidth="1"/>
    <col min="11" max="15" width="11.5" style="58" bestFit="1" customWidth="1"/>
    <col min="16" max="16" width="8.83203125" style="58"/>
  </cols>
  <sheetData>
    <row r="1" spans="1:16" x14ac:dyDescent="0.2">
      <c r="A1" s="44" t="s">
        <v>70</v>
      </c>
      <c r="B1" s="45"/>
      <c r="C1" s="46" t="s">
        <v>53</v>
      </c>
      <c r="D1" s="45"/>
      <c r="E1" s="46" t="s">
        <v>80</v>
      </c>
      <c r="F1" s="45"/>
      <c r="G1" s="302" t="s">
        <v>81</v>
      </c>
      <c r="H1" s="302"/>
      <c r="I1" s="302"/>
      <c r="J1" s="302"/>
      <c r="K1" s="302"/>
      <c r="L1" s="302"/>
      <c r="M1" s="302"/>
      <c r="N1" s="302"/>
      <c r="O1" s="302"/>
      <c r="P1" s="302"/>
    </row>
    <row r="2" spans="1:16" x14ac:dyDescent="0.2">
      <c r="A2" s="136" t="s">
        <v>71</v>
      </c>
      <c r="B2" s="45"/>
      <c r="C2" s="137" t="s">
        <v>77</v>
      </c>
      <c r="D2" s="45"/>
      <c r="E2" s="139" t="s">
        <v>147</v>
      </c>
      <c r="F2" s="45"/>
      <c r="G2" s="59"/>
      <c r="H2" s="55" t="s">
        <v>83</v>
      </c>
      <c r="I2" s="56" t="s">
        <v>84</v>
      </c>
      <c r="J2" s="56" t="s">
        <v>85</v>
      </c>
      <c r="K2" s="56" t="s">
        <v>86</v>
      </c>
      <c r="L2" s="56" t="s">
        <v>87</v>
      </c>
      <c r="M2" s="56" t="s">
        <v>88</v>
      </c>
      <c r="N2" s="56" t="s">
        <v>89</v>
      </c>
      <c r="O2" s="56" t="s">
        <v>90</v>
      </c>
      <c r="P2" s="59"/>
    </row>
    <row r="3" spans="1:16" x14ac:dyDescent="0.2">
      <c r="A3" s="136" t="s">
        <v>72</v>
      </c>
      <c r="B3" s="45"/>
      <c r="C3" s="137" t="s">
        <v>79</v>
      </c>
      <c r="D3" s="45"/>
      <c r="E3" s="47"/>
      <c r="F3" s="45"/>
      <c r="G3" s="59"/>
      <c r="H3" s="132" t="e">
        <f>'Output-DevelopmentBudget'!$F$6*0.7</f>
        <v>#VALUE!</v>
      </c>
      <c r="I3" s="132">
        <f>$G$3* 0.8</f>
        <v>0</v>
      </c>
      <c r="J3" s="132">
        <f>$G$3* 0.9</f>
        <v>0</v>
      </c>
      <c r="K3" s="132">
        <f>$G$3* 1</f>
        <v>0</v>
      </c>
      <c r="L3" s="132">
        <f>$G$3* 1.08</f>
        <v>0</v>
      </c>
      <c r="M3" s="132">
        <f>$G$3* 1.16</f>
        <v>0</v>
      </c>
      <c r="N3" s="132">
        <f>$G$3*1.24</f>
        <v>0</v>
      </c>
      <c r="O3" s="132">
        <f>$G$3*1.32</f>
        <v>0</v>
      </c>
      <c r="P3" s="59"/>
    </row>
    <row r="4" spans="1:16" x14ac:dyDescent="0.2">
      <c r="A4" s="136" t="s">
        <v>73</v>
      </c>
      <c r="B4" s="45"/>
      <c r="C4" s="137" t="s">
        <v>78</v>
      </c>
      <c r="D4" s="45"/>
      <c r="E4" s="47"/>
      <c r="F4" s="45"/>
      <c r="G4" s="59"/>
      <c r="H4" s="135" t="e">
        <f>((I3-H3)/2)+H3</f>
        <v>#VALUE!</v>
      </c>
      <c r="I4" s="140"/>
      <c r="J4" s="64"/>
      <c r="K4" s="134">
        <f>((L3-K3)/2)+K3</f>
        <v>0</v>
      </c>
      <c r="L4" s="140"/>
      <c r="M4" s="64"/>
      <c r="N4" s="133">
        <f>((O3-N3)/2)+N3</f>
        <v>0</v>
      </c>
      <c r="O4" s="141"/>
      <c r="P4" s="59"/>
    </row>
    <row r="5" spans="1:16" x14ac:dyDescent="0.2">
      <c r="A5" s="136" t="s">
        <v>74</v>
      </c>
      <c r="B5" s="45"/>
      <c r="C5" s="138">
        <v>1</v>
      </c>
      <c r="D5" s="45"/>
      <c r="E5" s="47"/>
      <c r="F5" s="45"/>
      <c r="G5" s="57" t="s">
        <v>53</v>
      </c>
      <c r="H5" s="65"/>
      <c r="I5" s="66"/>
      <c r="J5" s="67"/>
      <c r="K5" s="68"/>
      <c r="L5" s="66"/>
      <c r="M5" s="67"/>
      <c r="N5" s="66"/>
      <c r="O5" s="66"/>
      <c r="P5" s="59"/>
    </row>
    <row r="6" spans="1:16" x14ac:dyDescent="0.2">
      <c r="A6" s="136" t="s">
        <v>75</v>
      </c>
      <c r="B6" s="45"/>
      <c r="C6" s="138">
        <v>2</v>
      </c>
      <c r="D6" s="45"/>
      <c r="E6" s="47"/>
      <c r="F6" s="45"/>
      <c r="G6" s="60" t="s">
        <v>77</v>
      </c>
      <c r="H6" s="131">
        <f>IF($C2="SRO",$B$7,$L$24)</f>
        <v>0</v>
      </c>
      <c r="I6" s="131">
        <f>IF($C$18="SRO",$B$7,$M$24)</f>
        <v>0</v>
      </c>
      <c r="J6" s="131">
        <f>IF($C$19="SRO",$B$7,J9)</f>
        <v>0</v>
      </c>
      <c r="K6" s="131">
        <f>IF($C$20="SRO",$B$7,K9)</f>
        <v>0</v>
      </c>
      <c r="L6" s="131">
        <f>IF($C$21="SRO",$B$7,L9)</f>
        <v>0</v>
      </c>
      <c r="M6" s="131">
        <f>IF($C$22="SRO",$B$7,M9)</f>
        <v>0</v>
      </c>
      <c r="N6" s="131">
        <f>IF($C$23="SRO",$B$7,N9)</f>
        <v>0</v>
      </c>
      <c r="O6" s="131">
        <f>IF($C$24="SRO",$B$7,O9)</f>
        <v>0</v>
      </c>
      <c r="P6" s="131">
        <f>IF($C$25="SRO",$B$7,P9)</f>
        <v>0</v>
      </c>
    </row>
    <row r="7" spans="1:16" x14ac:dyDescent="0.2">
      <c r="A7" s="136" t="s">
        <v>76</v>
      </c>
      <c r="B7" s="45"/>
      <c r="C7" s="138">
        <v>3</v>
      </c>
      <c r="D7" s="45"/>
      <c r="E7" s="47"/>
      <c r="F7" s="45"/>
      <c r="G7" s="60" t="s">
        <v>79</v>
      </c>
      <c r="H7" s="131">
        <f>IF($C3="SRO",$B$7,$L$24)</f>
        <v>0</v>
      </c>
      <c r="I7" s="131">
        <f>IF($C$18="SRO",$B$7,$M$24)</f>
        <v>0</v>
      </c>
      <c r="J7" s="131">
        <f>IF($C$19="SRO",$B$7,J10)</f>
        <v>0</v>
      </c>
      <c r="K7" s="131">
        <f>IF($C$20="SRO",$B$7,K10)</f>
        <v>0</v>
      </c>
      <c r="L7" s="131">
        <f>IF($C$21="SRO",$B$7,L10)</f>
        <v>0</v>
      </c>
      <c r="M7" s="131">
        <f>IF($C$22="SRO",$B$7,M10)</f>
        <v>0</v>
      </c>
      <c r="N7" s="131">
        <f>IF($C$23="SRO",$B$7,N10)</f>
        <v>0</v>
      </c>
      <c r="O7" s="131">
        <f>IF($C$24="SRO",$B$7,O10)</f>
        <v>0</v>
      </c>
      <c r="P7" s="131">
        <f>IF($C$25="SRO",$B$7,P10)</f>
        <v>0</v>
      </c>
    </row>
    <row r="8" spans="1:16" x14ac:dyDescent="0.2">
      <c r="A8" s="48"/>
      <c r="B8" s="45"/>
      <c r="C8" s="138">
        <v>4</v>
      </c>
      <c r="D8" s="45"/>
      <c r="E8" s="47"/>
      <c r="F8" s="45"/>
      <c r="G8" s="60" t="s">
        <v>82</v>
      </c>
      <c r="H8" s="131">
        <f>IF($C4="SRO",$B$7,$L$24)</f>
        <v>0</v>
      </c>
      <c r="I8" s="131">
        <f>IF($C$18="SRO",$B$7,$M$24)</f>
        <v>0</v>
      </c>
      <c r="J8" s="131">
        <f>IF($C$19="SRO",$B$7,J11)</f>
        <v>0</v>
      </c>
      <c r="K8" s="131">
        <f>IF($C$20="SRO",$B$7,K11)</f>
        <v>0</v>
      </c>
      <c r="L8" s="131">
        <f>IF($C$21="SRO",$B$7,L11)</f>
        <v>0</v>
      </c>
      <c r="M8" s="131">
        <f>IF($C$22="SRO",$B$7,M11)</f>
        <v>0</v>
      </c>
      <c r="N8" s="131">
        <f>IF($C$23="SRO",$B$7,N11)</f>
        <v>0</v>
      </c>
      <c r="O8" s="131">
        <f>IF($C$24="SRO",$B$7,O11)</f>
        <v>0</v>
      </c>
      <c r="P8" s="131">
        <f>IF($C$25="SRO",$B$7,P11)</f>
        <v>0</v>
      </c>
    </row>
    <row r="9" spans="1:16" x14ac:dyDescent="0.2">
      <c r="A9" s="48"/>
      <c r="B9" s="45"/>
      <c r="C9" s="138">
        <v>5</v>
      </c>
      <c r="D9" s="45"/>
      <c r="E9" s="47"/>
      <c r="F9" s="45"/>
      <c r="G9" s="60">
        <v>1</v>
      </c>
      <c r="H9" s="131">
        <f>IF($C2=1,$B$8,H10)</f>
        <v>0</v>
      </c>
      <c r="I9" s="131">
        <f>IF($C$18=1,$B$8,I10)</f>
        <v>0</v>
      </c>
      <c r="J9" s="131">
        <f>IF($C$19=1,$B$8,J10)</f>
        <v>0</v>
      </c>
      <c r="K9" s="131">
        <f>IF($C$20=1,$B$8,K10)</f>
        <v>0</v>
      </c>
      <c r="L9" s="131">
        <f>IF($C$21=1,$B$8,L10)</f>
        <v>0</v>
      </c>
      <c r="M9" s="131">
        <f>IF($C$22=1,$B$8,M10)</f>
        <v>0</v>
      </c>
      <c r="N9" s="131">
        <f>IF($C$23=1,$B$8,N10)</f>
        <v>0</v>
      </c>
      <c r="O9" s="131">
        <f>IF($C$24=1,$B$8,O10)</f>
        <v>0</v>
      </c>
      <c r="P9" s="131">
        <f>IF($C$25=1,$B$8,P10)</f>
        <v>0</v>
      </c>
    </row>
    <row r="10" spans="1:16" x14ac:dyDescent="0.2">
      <c r="A10" s="47"/>
      <c r="B10" s="45"/>
      <c r="C10" s="47"/>
      <c r="D10" s="45"/>
      <c r="E10" s="47"/>
      <c r="F10" s="45"/>
      <c r="G10" s="60">
        <v>2</v>
      </c>
      <c r="H10" s="131">
        <f>IF($C2=2,$D$7,H11)</f>
        <v>0</v>
      </c>
      <c r="I10" s="131">
        <f>IF($C$18=2,$D$7,I11)</f>
        <v>0</v>
      </c>
      <c r="J10" s="131">
        <f>IF($C$19=2,$D$7,J11)</f>
        <v>0</v>
      </c>
      <c r="K10" s="131">
        <f>IF($C$20=2,$D$7,K11)</f>
        <v>0</v>
      </c>
      <c r="L10" s="131">
        <f>IF($C$21=2,$D$7,L11)</f>
        <v>0</v>
      </c>
      <c r="M10" s="131">
        <f>IF($C$22=2,$D$7,M11)</f>
        <v>0</v>
      </c>
      <c r="N10" s="131">
        <f>IF($C$23=2,$D$7,N11)</f>
        <v>0</v>
      </c>
      <c r="O10" s="131">
        <f>IF($C$24=2,$D$7,O11)</f>
        <v>0</v>
      </c>
      <c r="P10" s="131">
        <f>IF($C$25=2,$D$7,P11)</f>
        <v>0</v>
      </c>
    </row>
    <row r="11" spans="1:16" x14ac:dyDescent="0.2">
      <c r="A11" s="47"/>
      <c r="B11" s="45"/>
      <c r="C11" s="47"/>
      <c r="D11" s="45"/>
      <c r="E11" s="47"/>
      <c r="F11" s="45"/>
      <c r="G11" s="60">
        <v>3</v>
      </c>
      <c r="H11" s="131">
        <f>IF($C2=3,$E$8,H12)</f>
        <v>0</v>
      </c>
      <c r="I11" s="131">
        <f>IF($C$18=3,$E$8,I12)</f>
        <v>0</v>
      </c>
      <c r="J11" s="131">
        <f>IF($C$19=3,$E$8,J12)</f>
        <v>0</v>
      </c>
      <c r="K11" s="131">
        <f>IF($C$20=3,$E$8,K12)</f>
        <v>0</v>
      </c>
      <c r="L11" s="131">
        <f>IF($C$21=3,$E$8,L12)</f>
        <v>0</v>
      </c>
      <c r="M11" s="131">
        <f>IF($C$22=3,$E$8,M12)</f>
        <v>0</v>
      </c>
      <c r="N11" s="131">
        <f>IF($C$23=3,$E$8,N12)</f>
        <v>0</v>
      </c>
      <c r="O11" s="131">
        <f>IF($C$24=3,$E$8,O12)</f>
        <v>0</v>
      </c>
      <c r="P11" s="131">
        <f>IF($C$25=3,$E$8,P12)</f>
        <v>0</v>
      </c>
    </row>
    <row r="12" spans="1:16" x14ac:dyDescent="0.2">
      <c r="A12" s="47"/>
      <c r="B12" s="45"/>
      <c r="C12" s="47"/>
      <c r="D12" s="45"/>
      <c r="E12" s="47"/>
      <c r="F12" s="45"/>
      <c r="G12" s="60">
        <v>4</v>
      </c>
      <c r="H12" s="131">
        <f>IF($C2=4,$G$13,H13)</f>
        <v>0</v>
      </c>
      <c r="I12" s="131">
        <f>IF($C$18=4,$G$13,I13)</f>
        <v>0</v>
      </c>
      <c r="J12" s="131">
        <f>IF($C$19=4,$G$13,J13)</f>
        <v>0</v>
      </c>
      <c r="K12" s="131">
        <f>IF($C$20=4,$G$13,K13)</f>
        <v>0</v>
      </c>
      <c r="L12" s="131">
        <f>IF($C$21=4,$G$13,L13)</f>
        <v>0</v>
      </c>
      <c r="M12" s="131">
        <f>IF($C$22=4,$G$13,M13)</f>
        <v>0</v>
      </c>
      <c r="N12" s="131">
        <f>IF($C$23=4,$G$13,N13)</f>
        <v>0</v>
      </c>
      <c r="O12" s="131">
        <f>IF($C$24=4,$G$13,O13)</f>
        <v>0</v>
      </c>
      <c r="P12" s="131">
        <f>IF($C$25=4,$G$13,P13)</f>
        <v>0</v>
      </c>
    </row>
    <row r="13" spans="1:16" x14ac:dyDescent="0.2">
      <c r="A13" s="51"/>
      <c r="B13" s="45"/>
      <c r="C13" s="47"/>
      <c r="D13" s="45"/>
      <c r="E13" s="47"/>
      <c r="F13" s="45"/>
      <c r="G13" s="60">
        <v>5</v>
      </c>
      <c r="H13" s="131">
        <f>IF($C2=5,$H$14,H14)</f>
        <v>0</v>
      </c>
      <c r="I13" s="131">
        <f>IF($C$18=5,$H$14,I14)</f>
        <v>0</v>
      </c>
      <c r="J13" s="131">
        <f>IF($C$19=5,$H$14,J14)</f>
        <v>0</v>
      </c>
      <c r="K13" s="131">
        <f>IF($C$20=5,$H$14,K14)</f>
        <v>0</v>
      </c>
      <c r="L13" s="131">
        <f>IF($C$21=5,$H$14,L14)</f>
        <v>0</v>
      </c>
      <c r="M13" s="131">
        <f>IF($C$22=5,$H$14,M14)</f>
        <v>0</v>
      </c>
      <c r="N13" s="131">
        <f>IF($C$23=5,$H$14,N14)</f>
        <v>0</v>
      </c>
      <c r="O13" s="131">
        <f>IF($C$24=5,$H$14,O14)</f>
        <v>0</v>
      </c>
      <c r="P13" s="131">
        <f>IF($C$25=5,$H$14,P14)</f>
        <v>0</v>
      </c>
    </row>
    <row r="14" spans="1:16" x14ac:dyDescent="0.2">
      <c r="A14" s="51"/>
      <c r="B14" s="45"/>
      <c r="C14" s="47"/>
      <c r="D14" s="45"/>
      <c r="E14" s="48"/>
      <c r="F14" s="54"/>
      <c r="G14" s="61"/>
      <c r="H14" s="62"/>
      <c r="I14" s="63"/>
      <c r="J14" s="63"/>
      <c r="K14" s="63"/>
      <c r="L14" s="63"/>
      <c r="M14" s="63"/>
      <c r="N14" s="63"/>
      <c r="O14" s="63"/>
      <c r="P14" s="63"/>
    </row>
    <row r="15" spans="1:16" x14ac:dyDescent="0.2">
      <c r="A15" s="52"/>
      <c r="B15" s="45"/>
      <c r="C15" s="47"/>
      <c r="D15" s="45"/>
      <c r="E15" s="48"/>
      <c r="F15" s="54"/>
    </row>
    <row r="16" spans="1:16" x14ac:dyDescent="0.2">
      <c r="A16" s="51"/>
      <c r="B16" s="45"/>
      <c r="C16" s="47"/>
      <c r="D16" s="45"/>
      <c r="E16" s="48"/>
      <c r="F16" s="54"/>
    </row>
    <row r="17" spans="1:6" x14ac:dyDescent="0.2">
      <c r="A17" s="51"/>
      <c r="B17" s="45"/>
      <c r="C17" s="51"/>
      <c r="D17" s="45"/>
      <c r="E17" s="53"/>
      <c r="F17" s="54"/>
    </row>
    <row r="18" spans="1:6" x14ac:dyDescent="0.2">
      <c r="A18" s="51"/>
      <c r="B18" s="45"/>
      <c r="C18" s="51"/>
      <c r="D18" s="45"/>
      <c r="E18" s="53"/>
      <c r="F18" s="54"/>
    </row>
    <row r="19" spans="1:6" x14ac:dyDescent="0.2">
      <c r="A19" s="49"/>
      <c r="B19" s="50"/>
      <c r="C19" s="49"/>
      <c r="D19" s="50"/>
      <c r="E19" s="49"/>
      <c r="F19" s="50"/>
    </row>
  </sheetData>
  <mergeCells count="1">
    <mergeCell ref="G1:P1"/>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sheetPr>
  <dimension ref="A6:F23"/>
  <sheetViews>
    <sheetView workbookViewId="0">
      <pane xSplit="1" ySplit="7" topLeftCell="B18" activePane="bottomRight" state="frozen"/>
      <selection pane="topRight" activeCell="B1" sqref="B1"/>
      <selection pane="bottomLeft" activeCell="A8" sqref="A8"/>
      <selection pane="bottomRight" activeCell="E31" sqref="E31"/>
    </sheetView>
  </sheetViews>
  <sheetFormatPr defaultRowHeight="12.75" x14ac:dyDescent="0.2"/>
  <cols>
    <col min="1" max="1" width="10.5" bestFit="1" customWidth="1"/>
    <col min="2" max="3" width="12.6640625" customWidth="1"/>
    <col min="4" max="4" width="18.1640625" customWidth="1"/>
    <col min="5" max="5" width="105.6640625" customWidth="1"/>
    <col min="6" max="6" width="72" customWidth="1"/>
  </cols>
  <sheetData>
    <row r="6" spans="1:6" ht="9" customHeight="1" x14ac:dyDescent="0.2"/>
    <row r="7" spans="1:6" ht="42.75" customHeight="1" x14ac:dyDescent="0.2">
      <c r="A7" s="86" t="s">
        <v>102</v>
      </c>
      <c r="B7" s="88" t="s">
        <v>107</v>
      </c>
      <c r="C7" s="88" t="s">
        <v>128</v>
      </c>
      <c r="D7" s="86" t="s">
        <v>106</v>
      </c>
      <c r="E7" s="86" t="s">
        <v>103</v>
      </c>
      <c r="F7" s="86" t="s">
        <v>105</v>
      </c>
    </row>
    <row r="8" spans="1:6" x14ac:dyDescent="0.2">
      <c r="A8" s="146">
        <v>44300</v>
      </c>
      <c r="B8" t="s">
        <v>129</v>
      </c>
      <c r="C8" t="s">
        <v>130</v>
      </c>
      <c r="D8" t="s">
        <v>113</v>
      </c>
      <c r="E8" s="8" t="s">
        <v>137</v>
      </c>
    </row>
    <row r="9" spans="1:6" x14ac:dyDescent="0.2">
      <c r="A9" s="146">
        <v>44300</v>
      </c>
      <c r="B9" t="s">
        <v>129</v>
      </c>
      <c r="C9" t="s">
        <v>130</v>
      </c>
      <c r="D9" t="s">
        <v>113</v>
      </c>
      <c r="E9" t="s">
        <v>131</v>
      </c>
    </row>
    <row r="10" spans="1:6" x14ac:dyDescent="0.2">
      <c r="A10" s="146">
        <v>44300</v>
      </c>
      <c r="B10" t="s">
        <v>129</v>
      </c>
      <c r="C10" t="s">
        <v>130</v>
      </c>
      <c r="D10" t="s">
        <v>113</v>
      </c>
      <c r="E10" t="s">
        <v>132</v>
      </c>
    </row>
    <row r="11" spans="1:6" x14ac:dyDescent="0.2">
      <c r="A11" s="146">
        <v>44300</v>
      </c>
      <c r="B11" t="s">
        <v>129</v>
      </c>
      <c r="C11" t="s">
        <v>130</v>
      </c>
      <c r="D11" t="s">
        <v>113</v>
      </c>
      <c r="E11" t="s">
        <v>133</v>
      </c>
    </row>
    <row r="12" spans="1:6" x14ac:dyDescent="0.2">
      <c r="A12" s="146">
        <v>44300</v>
      </c>
      <c r="B12" t="s">
        <v>129</v>
      </c>
      <c r="C12" t="s">
        <v>130</v>
      </c>
      <c r="D12" t="s">
        <v>113</v>
      </c>
      <c r="E12" t="s">
        <v>134</v>
      </c>
    </row>
    <row r="13" spans="1:6" x14ac:dyDescent="0.2">
      <c r="A13" s="146">
        <v>44300</v>
      </c>
      <c r="B13" t="s">
        <v>129</v>
      </c>
      <c r="C13" t="s">
        <v>130</v>
      </c>
      <c r="D13" t="s">
        <v>113</v>
      </c>
      <c r="E13" t="s">
        <v>135</v>
      </c>
    </row>
    <row r="14" spans="1:6" ht="165.75" x14ac:dyDescent="0.2">
      <c r="A14" s="146">
        <v>44300</v>
      </c>
      <c r="B14" t="s">
        <v>129</v>
      </c>
      <c r="C14" t="s">
        <v>130</v>
      </c>
      <c r="D14" t="s">
        <v>112</v>
      </c>
      <c r="E14" s="147" t="s">
        <v>136</v>
      </c>
    </row>
    <row r="15" spans="1:6" x14ac:dyDescent="0.2">
      <c r="A15" s="149">
        <v>44571</v>
      </c>
      <c r="B15" s="8" t="s">
        <v>129</v>
      </c>
      <c r="C15" t="s">
        <v>130</v>
      </c>
      <c r="D15" s="8" t="s">
        <v>112</v>
      </c>
      <c r="E15" s="8" t="s">
        <v>138</v>
      </c>
    </row>
    <row r="16" spans="1:6" x14ac:dyDescent="0.2">
      <c r="A16" s="149">
        <v>44571</v>
      </c>
      <c r="B16" s="8" t="s">
        <v>129</v>
      </c>
      <c r="C16" t="s">
        <v>130</v>
      </c>
      <c r="D16" s="8" t="s">
        <v>113</v>
      </c>
      <c r="E16" s="8" t="s">
        <v>139</v>
      </c>
    </row>
    <row r="17" spans="1:5" x14ac:dyDescent="0.2">
      <c r="A17" s="149">
        <v>44571</v>
      </c>
      <c r="B17" s="8" t="s">
        <v>129</v>
      </c>
      <c r="C17" t="s">
        <v>130</v>
      </c>
      <c r="D17" s="8" t="s">
        <v>113</v>
      </c>
      <c r="E17" s="8" t="s">
        <v>140</v>
      </c>
    </row>
    <row r="18" spans="1:5" x14ac:dyDescent="0.2">
      <c r="A18" s="149">
        <v>44571</v>
      </c>
      <c r="B18" t="s">
        <v>129</v>
      </c>
      <c r="C18" t="s">
        <v>130</v>
      </c>
      <c r="D18" t="s">
        <v>113</v>
      </c>
      <c r="E18" t="s">
        <v>141</v>
      </c>
    </row>
    <row r="19" spans="1:5" x14ac:dyDescent="0.2">
      <c r="A19" s="149">
        <v>44911</v>
      </c>
      <c r="B19" s="8" t="s">
        <v>129</v>
      </c>
      <c r="C19" t="s">
        <v>130</v>
      </c>
      <c r="D19" s="8" t="s">
        <v>112</v>
      </c>
      <c r="E19" s="8" t="s">
        <v>144</v>
      </c>
    </row>
    <row r="20" spans="1:5" x14ac:dyDescent="0.2">
      <c r="A20" s="149">
        <v>44911</v>
      </c>
      <c r="B20" s="8" t="s">
        <v>129</v>
      </c>
      <c r="C20" t="s">
        <v>130</v>
      </c>
      <c r="D20" s="8" t="s">
        <v>113</v>
      </c>
      <c r="E20" s="8" t="s">
        <v>145</v>
      </c>
    </row>
    <row r="21" spans="1:5" x14ac:dyDescent="0.2">
      <c r="A21" s="149">
        <v>44911</v>
      </c>
      <c r="B21" s="8" t="s">
        <v>129</v>
      </c>
      <c r="C21" t="s">
        <v>130</v>
      </c>
      <c r="D21" s="8" t="s">
        <v>113</v>
      </c>
      <c r="E21" s="8" t="s">
        <v>146</v>
      </c>
    </row>
    <row r="22" spans="1:5" x14ac:dyDescent="0.2">
      <c r="A22" s="149">
        <v>44958</v>
      </c>
      <c r="B22" t="s">
        <v>159</v>
      </c>
      <c r="D22" s="8" t="s">
        <v>113</v>
      </c>
      <c r="E22" t="s">
        <v>160</v>
      </c>
    </row>
    <row r="23" spans="1:5" x14ac:dyDescent="0.2">
      <c r="A23" s="149">
        <v>45268</v>
      </c>
      <c r="B23" s="8" t="s">
        <v>159</v>
      </c>
      <c r="D23" s="8" t="s">
        <v>112</v>
      </c>
      <c r="E23" s="8" t="s">
        <v>167</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89B17103C22346A1FD625A01CCB5A1" ma:contentTypeVersion="" ma:contentTypeDescription="Create a new document." ma:contentTypeScope="" ma:versionID="c13c972ab96abb3b7675a12bdf22ad5c">
  <xsd:schema xmlns:xsd="http://www.w3.org/2001/XMLSchema" xmlns:xs="http://www.w3.org/2001/XMLSchema" xmlns:p="http://schemas.microsoft.com/office/2006/metadata/properties" xmlns:ns1="http://schemas.microsoft.com/sharepoint/v3" targetNamespace="http://schemas.microsoft.com/office/2006/metadata/properties" ma:root="true" ma:fieldsID="fcb03f435d8c838b9a5e2c5aef1e8c2a" ns1:_="">
    <xsd:import namespace="http://schemas.microsoft.com/sharepoint/v3"/>
    <xsd:element name="properties">
      <xsd:complexType>
        <xsd:sequence>
          <xsd:element name="documentManagement">
            <xsd:complexType>
              <xsd:all>
                <xsd:element ref="ns1:_ModerationComments" minOccurs="0"/>
                <xsd:element ref="ns1:File_x0020_Type" minOccurs="0"/>
                <xsd:element ref="ns1:HTML_x0020_File_x0020_Type" minOccurs="0"/>
                <xsd:element ref="ns1:_SourceUrl" minOccurs="0"/>
                <xsd:element ref="ns1:_SharedFileIndex" minOccurs="0"/>
                <xsd:element ref="ns1:ContentTypeId" minOccurs="0"/>
                <xsd:element ref="ns1:TemplateUrl" minOccurs="0"/>
                <xsd:element ref="ns1:xd_ProgID" minOccurs="0"/>
                <xsd:element ref="ns1:xd_Signature" minOccurs="0"/>
                <xsd:element ref="ns1:ID" minOccurs="0"/>
                <xsd:element ref="ns1:Author" minOccurs="0"/>
                <xsd:element ref="ns1:Editor" minOccurs="0"/>
                <xsd:element ref="ns1:_HasCopyDestinations" minOccurs="0"/>
                <xsd:element ref="ns1:_CopySource" minOccurs="0"/>
                <xsd:element ref="ns1:_ModerationStatu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MetaInfo" minOccurs="0"/>
                <xsd:element ref="ns1:_Level" minOccurs="0"/>
                <xsd:element ref="ns1:_IsCurrentVersion" minOccurs="0"/>
                <xsd:element ref="ns1:ItemChildCount" minOccurs="0"/>
                <xsd:element ref="ns1:FolderChildCount"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ModerationComments" ma:index="0" nillable="true" ma:displayName="Approver Comments" ma:hidden="true" ma:internalName="_ModerationComments" ma:readOnly="true">
      <xsd:simpleType>
        <xsd:restriction base="dms:Note"/>
      </xsd:simpleType>
    </xsd:element>
    <xsd:element name="File_x0020_Type" ma:index="4" nillable="true" ma:displayName="File Type" ma:hidden="true" ma:internalName="File_x0020_Type" ma:readOnly="true">
      <xsd:simpleType>
        <xsd:restriction base="dms:Text"/>
      </xsd:simpleType>
    </xsd:element>
    <xsd:element name="HTML_x0020_File_x0020_Type" ma:index="5" nillable="true" ma:displayName="HTML File Type" ma:hidden="true" ma:internalName="HTML_x0020_File_x0020_Type" ma:readOnly="true">
      <xsd:simpleType>
        <xsd:restriction base="dms:Text"/>
      </xsd:simpleType>
    </xsd:element>
    <xsd:element name="_SourceUrl" ma:index="6" nillable="true" ma:displayName="Source URL" ma:hidden="true" ma:internalName="_SourceUrl">
      <xsd:simpleType>
        <xsd:restriction base="dms:Text"/>
      </xsd:simpleType>
    </xsd:element>
    <xsd:element name="_SharedFileIndex" ma:index="7" nillable="true" ma:displayName="Shared File Index" ma:hidden="true" ma:internalName="_SharedFileIndex">
      <xsd:simpleType>
        <xsd:restriction base="dms:Text"/>
      </xsd:simpleType>
    </xsd:element>
    <xsd:element name="ContentTypeId" ma:index="9" nillable="true" ma:displayName="Content Type ID" ma:hidden="true" ma:internalName="ContentTypeId" ma:readOnly="true">
      <xsd:simpleType>
        <xsd:restriction base="dms:Unknown"/>
      </xsd:simpleType>
    </xsd:element>
    <xsd:element name="TemplateUrl" ma:index="10" nillable="true" ma:displayName="Template Link" ma:hidden="true" ma:internalName="TemplateUrl">
      <xsd:simpleType>
        <xsd:restriction base="dms:Text"/>
      </xsd:simpleType>
    </xsd:element>
    <xsd:element name="xd_ProgID" ma:index="11" nillable="true" ma:displayName="HTML File Link" ma:hidden="true" ma:internalName="xd_ProgID">
      <xsd:simpleType>
        <xsd:restriction base="dms:Text"/>
      </xsd:simpleType>
    </xsd:element>
    <xsd:element name="xd_Signature" ma:index="12" nillable="true" ma:displayName="Is Signed" ma:hidden="true" ma:internalName="xd_Signature" ma:readOnly="true">
      <xsd:simpleType>
        <xsd:restriction base="dms:Boolean"/>
      </xsd:simpleType>
    </xsd:element>
    <xsd:element name="ID" ma:index="13" nillable="true" ma:displayName="ID" ma:internalName="ID" ma:readOnly="true">
      <xsd:simpleType>
        <xsd:restriction base="dms:Unknown"/>
      </xsd:simpleType>
    </xsd:element>
    <xsd:element name="Author" ma:index="16" nillable="true" ma:displayName="Created By"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18" nillable="true" ma:displayName="Modified By"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19" nillable="true" ma:displayName="Has Copy Destinations" ma:hidden="true" ma:internalName="_HasCopyDestinations" ma:readOnly="true">
      <xsd:simpleType>
        <xsd:restriction base="dms:Boolean"/>
      </xsd:simpleType>
    </xsd:element>
    <xsd:element name="_CopySource" ma:index="20" nillable="true" ma:displayName="Copy Source" ma:internalName="_CopySource" ma:readOnly="true">
      <xsd:simpleType>
        <xsd:restriction base="dms:Text"/>
      </xsd:simpleType>
    </xsd:element>
    <xsd:element name="_ModerationStatus" ma:index="21" nillable="true" ma:displayName="Approval Status" ma:default="0" ma:hidden="true" ma:internalName="_ModerationStatus" ma:readOnly="true">
      <xsd:simpleType>
        <xsd:restriction base="dms:Unknown"/>
      </xsd:simpleType>
    </xsd:element>
    <xsd:element name="FileRef" ma:index="22" nillable="true" ma:displayName="URL Path" ma:hidden="true" ma:list="Docs" ma:internalName="FileRef" ma:readOnly="true" ma:showField="FullUrl">
      <xsd:simpleType>
        <xsd:restriction base="dms:Lookup"/>
      </xsd:simpleType>
    </xsd:element>
    <xsd:element name="FileDirRef" ma:index="23" nillable="true" ma:displayName="Path" ma:hidden="true" ma:list="Docs" ma:internalName="FileDirRef" ma:readOnly="true" ma:showField="DirName">
      <xsd:simpleType>
        <xsd:restriction base="dms:Lookup"/>
      </xsd:simpleType>
    </xsd:element>
    <xsd:element name="Last_x0020_Modified" ma:index="24" nillable="true" ma:displayName="Modified" ma:format="TRUE" ma:hidden="true" ma:list="Docs" ma:internalName="Last_x0020_Modified" ma:readOnly="true" ma:showField="TimeLastModified">
      <xsd:simpleType>
        <xsd:restriction base="dms:Lookup"/>
      </xsd:simpleType>
    </xsd:element>
    <xsd:element name="Created_x0020_Date" ma:index="25" nillable="true" ma:displayName="Created" ma:format="TRUE" ma:hidden="true" ma:list="Docs" ma:internalName="Created_x0020_Date" ma:readOnly="true" ma:showField="TimeCreated">
      <xsd:simpleType>
        <xsd:restriction base="dms:Lookup"/>
      </xsd:simpleType>
    </xsd:element>
    <xsd:element name="File_x0020_Size" ma:index="26" nillable="true" ma:displayName="File Size" ma:format="TRUE" ma:hidden="true" ma:list="Docs" ma:internalName="File_x0020_Size" ma:readOnly="true" ma:showField="SizeInKB">
      <xsd:simpleType>
        <xsd:restriction base="dms:Lookup"/>
      </xsd:simpleType>
    </xsd:element>
    <xsd:element name="FSObjType" ma:index="27" nillable="true" ma:displayName="Item Type" ma:hidden="true" ma:list="Docs" ma:internalName="FSObjType" ma:readOnly="true" ma:showField="FSType">
      <xsd:simpleType>
        <xsd:restriction base="dms:Lookup"/>
      </xsd:simpleType>
    </xsd:element>
    <xsd:element name="SortBehavior" ma:index="28" nillable="true" ma:displayName="Sort Type" ma:hidden="true" ma:list="Docs" ma:internalName="SortBehavior" ma:readOnly="true" ma:showField="SortBehavior">
      <xsd:simpleType>
        <xsd:restriction base="dms:Lookup"/>
      </xsd:simpleType>
    </xsd:element>
    <xsd:element name="CheckedOutUserId" ma:index="30" nillable="true" ma:displayName="ID of the User who has the item Checked Out" ma:hidden="true" ma:list="Docs" ma:internalName="CheckedOutUserId" ma:readOnly="true" ma:showField="CheckoutUserId">
      <xsd:simpleType>
        <xsd:restriction base="dms:Lookup"/>
      </xsd:simpleType>
    </xsd:element>
    <xsd:element name="IsCheckedoutToLocal" ma:index="31" nillable="true" ma:displayName="Is Checked out to local" ma:hidden="true" ma:list="Docs" ma:internalName="IsCheckedoutToLocal" ma:readOnly="true" ma:showField="IsCheckoutToLocal">
      <xsd:simpleType>
        <xsd:restriction base="dms:Lookup"/>
      </xsd:simpleType>
    </xsd:element>
    <xsd:element name="CheckoutUser" ma:index="32" nillable="true" ma:displayName="Checked Out T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33" nillable="true" ma:displayName="Unique Id" ma:hidden="true" ma:list="Docs" ma:internalName="UniqueId" ma:readOnly="true" ma:showField="UniqueId">
      <xsd:simpleType>
        <xsd:restriction base="dms:Lookup"/>
      </xsd:simpleType>
    </xsd:element>
    <xsd:element name="SyncClientId" ma:index="34" nillable="true" ma:displayName="Client Id" ma:hidden="true" ma:list="Docs" ma:internalName="SyncClientId" ma:readOnly="true" ma:showField="SyncClientId">
      <xsd:simpleType>
        <xsd:restriction base="dms:Lookup"/>
      </xsd:simpleType>
    </xsd:element>
    <xsd:element name="ProgId" ma:index="35" nillable="true" ma:displayName="ProgId" ma:hidden="true" ma:list="Docs" ma:internalName="ProgId" ma:readOnly="true" ma:showField="ProgId">
      <xsd:simpleType>
        <xsd:restriction base="dms:Lookup"/>
      </xsd:simpleType>
    </xsd:element>
    <xsd:element name="ScopeId" ma:index="36" nillable="true" ma:displayName="ScopeId" ma:hidden="true" ma:list="Docs" ma:internalName="ScopeId" ma:readOnly="true" ma:showField="ScopeId">
      <xsd:simpleType>
        <xsd:restriction base="dms:Lookup"/>
      </xsd:simpleType>
    </xsd:element>
    <xsd:element name="VirusStatus" ma:index="37" nillable="true" ma:displayName="Virus Status" ma:format="TRUE" ma:hidden="true" ma:list="Docs" ma:internalName="VirusStatus" ma:readOnly="true" ma:showField="Size">
      <xsd:simpleType>
        <xsd:restriction base="dms:Lookup"/>
      </xsd:simpleType>
    </xsd:element>
    <xsd:element name="CheckedOutTitle" ma:index="38" nillable="true" ma:displayName="Checked Out To" ma:format="TRUE" ma:hidden="true" ma:list="Docs" ma:internalName="CheckedOutTitle" ma:readOnly="true" ma:showField="CheckedOutTitle">
      <xsd:simpleType>
        <xsd:restriction base="dms:Lookup"/>
      </xsd:simpleType>
    </xsd:element>
    <xsd:element name="_CheckinComment" ma:index="39" nillable="true" ma:displayName="Check In Comment" ma:format="TRUE" ma:list="Docs" ma:internalName="_CheckinComment" ma:readOnly="true" ma:showField="CheckinComment">
      <xsd:simpleType>
        <xsd:restriction base="dms:Lookup"/>
      </xsd:simpleType>
    </xsd:element>
    <xsd:element name="MetaInfo" ma:index="52" nillable="true" ma:displayName="Property Bag" ma:hidden="true" ma:list="Docs" ma:internalName="MetaInfo" ma:showField="MetaInfo">
      <xsd:simpleType>
        <xsd:restriction base="dms:Lookup"/>
      </xsd:simpleType>
    </xsd:element>
    <xsd:element name="_Level" ma:index="53" nillable="true" ma:displayName="Level" ma:hidden="true" ma:internalName="_Level" ma:readOnly="true">
      <xsd:simpleType>
        <xsd:restriction base="dms:Unknown"/>
      </xsd:simpleType>
    </xsd:element>
    <xsd:element name="_IsCurrentVersion" ma:index="54" nillable="true" ma:displayName="Is Current Version" ma:hidden="true" ma:internalName="_IsCurrentVersion" ma:readOnly="true">
      <xsd:simpleType>
        <xsd:restriction base="dms:Boolean"/>
      </xsd:simpleType>
    </xsd:element>
    <xsd:element name="ItemChildCount" ma:index="55" nillable="true" ma:displayName="Item Child Count" ma:hidden="true" ma:list="Docs" ma:internalName="ItemChildCount" ma:readOnly="true" ma:showField="ItemChildCount">
      <xsd:simpleType>
        <xsd:restriction base="dms:Lookup"/>
      </xsd:simpleType>
    </xsd:element>
    <xsd:element name="FolderChildCount" ma:index="56" nillable="true" ma:displayName="Folder Child Count" ma:hidden="true" ma:list="Docs" ma:internalName="FolderChildCount" ma:readOnly="true" ma:showField="FolderChildCount">
      <xsd:simpleType>
        <xsd:restriction base="dms:Lookup"/>
      </xsd:simpleType>
    </xsd:element>
    <xsd:element name="owshiddenversion" ma:index="60" nillable="true" ma:displayName="owshiddenversion" ma:hidden="true" ma:internalName="owshiddenversion" ma:readOnly="true">
      <xsd:simpleType>
        <xsd:restriction base="dms:Unknown"/>
      </xsd:simpleType>
    </xsd:element>
    <xsd:element name="_UIVersion" ma:index="61" nillable="true" ma:displayName="UI Version" ma:hidden="true" ma:internalName="_UIVersion" ma:readOnly="true">
      <xsd:simpleType>
        <xsd:restriction base="dms:Unknown"/>
      </xsd:simpleType>
    </xsd:element>
    <xsd:element name="_UIVersionString" ma:index="62" nillable="true" ma:displayName="Version" ma:internalName="_UIVersionString" ma:readOnly="true">
      <xsd:simpleType>
        <xsd:restriction base="dms:Text"/>
      </xsd:simpleType>
    </xsd:element>
    <xsd:element name="InstanceID" ma:index="63" nillable="true" ma:displayName="Instance ID" ma:hidden="true" ma:internalName="InstanceID" ma:readOnly="true">
      <xsd:simpleType>
        <xsd:restriction base="dms:Unknown"/>
      </xsd:simpleType>
    </xsd:element>
    <xsd:element name="Order" ma:index="64" nillable="true" ma:displayName="Order" ma:hidden="true" ma:internalName="Order">
      <xsd:simpleType>
        <xsd:restriction base="dms:Number"/>
      </xsd:simpleType>
    </xsd:element>
    <xsd:element name="GUID" ma:index="65" nillable="true" ma:displayName="GUID" ma:hidden="true" ma:internalName="GUID" ma:readOnly="true">
      <xsd:simpleType>
        <xsd:restriction base="dms:Unknown"/>
      </xsd:simpleType>
    </xsd:element>
    <xsd:element name="WorkflowVersion" ma:index="66" nillable="true" ma:displayName="Workflow Version" ma:hidden="true" ma:internalName="WorkflowVersion" ma:readOnly="true">
      <xsd:simpleType>
        <xsd:restriction base="dms:Unknown"/>
      </xsd:simpleType>
    </xsd:element>
    <xsd:element name="WorkflowInstanceID" ma:index="67" nillable="true" ma:displayName="Workflow Instance ID" ma:hidden="true" ma:internalName="WorkflowInstanceID" ma:readOnly="true">
      <xsd:simpleType>
        <xsd:restriction base="dms:Unknown"/>
      </xsd:simpleType>
    </xsd:element>
    <xsd:element name="ParentVersionString" ma:index="68" nillable="true" ma:displayName="Source Version (Converted Document)" ma:hidden="true" ma:list="Docs" ma:internalName="ParentVersionString" ma:readOnly="true" ma:showField="ParentVersionString">
      <xsd:simpleType>
        <xsd:restriction base="dms:Lookup"/>
      </xsd:simpleType>
    </xsd:element>
    <xsd:element name="ParentLeafName" ma:index="69" nillable="true" ma:displayName="Source Name (Converted Document)" ma:hidden="true" ma:list="Docs" ma:internalName="ParentLeafName" ma:readOnly="true" ma:showField="ParentLeafName">
      <xsd:simpleType>
        <xsd:restriction base="dms:Lookup"/>
      </xsd:simpleType>
    </xsd:element>
    <xsd:element name="DocConcurrencyNumber" ma:index="70" nillable="true" ma:displayName="Document Concurrency Number" ma:hidden="true" ma:list="Docs" ma:internalName="DocConcurrencyNumber" ma:readOnly="true" ma:showField="DocConcurrencyNumber">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pc="http://schemas.microsoft.com/office/infopath/2007/PartnerControls" xmlns:xsi="http://www.w3.org/2001/XMLSchema-instance">
  <documentManagement>
    <ContentTypeId xmlns="http://schemas.microsoft.com/sharepoint/v3">0x010100E589B17103C22346A1FD625A01CCB5A1</ContentTypeId>
    <TemplateUrl xmlns="http://schemas.microsoft.com/sharepoint/v3" xsi:nil="true"/>
    <_SourceUrl xmlns="http://schemas.microsoft.com/sharepoint/v3" xsi:nil="true"/>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345F9E44-FAA6-44E2-AEB1-A0C4EAFD0529}">
  <ds:schemaRefs>
    <ds:schemaRef ds:uri="http://schemas.microsoft.com/sharepoint/v3/contenttype/forms"/>
  </ds:schemaRefs>
</ds:datastoreItem>
</file>

<file path=customXml/itemProps2.xml><?xml version="1.0" encoding="utf-8"?>
<ds:datastoreItem xmlns:ds="http://schemas.openxmlformats.org/officeDocument/2006/customXml" ds:itemID="{FB0D147A-8E42-4A66-ACA8-332FD09084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705FC7-C273-46F6-A5CA-8DCD7BE9ECA4}">
  <ds:schemaRefs>
    <ds:schemaRef ds:uri="http://purl.org/dc/terms/"/>
    <ds:schemaRef ds:uri="http://schemas.microsoft.com/office/2006/metadata/properties"/>
    <ds:schemaRef ds:uri="http://purl.org/dc/dcmitype/"/>
    <ds:schemaRef ds:uri="http://www.w3.org/XML/1998/namespac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Input-DevelopmentBudget</vt:lpstr>
      <vt:lpstr>Output-DevelopmentBudget</vt:lpstr>
      <vt:lpstr>DropDownTable</vt:lpstr>
      <vt:lpstr>ChangeControls</vt:lpstr>
      <vt:lpstr>'Input-DevelopmentBudget'!Print_Area</vt:lpstr>
      <vt:lpstr>'Output-DevelopmentBudget'!Print_Area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Development Budget Report Mock-up</dc:title>
  <dc:creator>Samples, David M</dc:creator>
  <cp:lastModifiedBy>Board, Jamie M</cp:lastModifiedBy>
  <cp:lastPrinted>2023-12-08T13:34:31Z</cp:lastPrinted>
  <dcterms:created xsi:type="dcterms:W3CDTF">2015-02-27T17:33:05Z</dcterms:created>
  <dcterms:modified xsi:type="dcterms:W3CDTF">2025-11-20T19:50:54Z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{5A90296D-F658-4E31-B677-7B198EFEA512}</vt:lpwstr>
  </property>
  <property fmtid="{D5CDD505-2E9C-101B-9397-08002B2CF9AE}" pid="3" name="Compare">
    <vt:lpwstr>G:\Administration\Forms and Templates\Templates\New_In Progress\AHP-OwnerDevelopBudget1_CopyOfOriginalToCompareTo_Delete.xlsx (2/8/2022 3:27:29 PM)</vt:lpwstr>
  </property>
</Properties>
</file>