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G:\Programs\Affordable Housing Program\AHP DISBURSEMENTS\Disbursement Budget Forms for Public Use\2025\final\"/>
    </mc:Choice>
  </mc:AlternateContent>
  <xr:revisionPtr revIDLastSave="0" documentId="13_ncr:1_{C3533735-2B8F-40C4-A869-8CDF131CCEBA}" xr6:coauthVersionLast="47" xr6:coauthVersionMax="47" xr10:uidLastSave="{00000000-0000-0000-0000-000000000000}"/>
  <workbookProtection workbookAlgorithmName="SHA-512" workbookHashValue="JlsQst8Pk5PYbPZe1C1PWZ6LWsDtcE+U9UluC8NfwcZ6fCxnyb0QzMiOnVGf/qr4ePxb0PB+r+o74rFnSrqAgA==" workbookSaltValue="RVvO5xCXt1kk9vvZiMx5HA==" workbookSpinCount="100000" lockStructure="1"/>
  <bookViews>
    <workbookView xWindow="-120" yWindow="-120" windowWidth="29040" windowHeight="15840" tabRatio="838" activeTab="3" xr2:uid="{00000000-000D-0000-FFFF-FFFF00000000}"/>
  </bookViews>
  <sheets>
    <sheet name="Instructions" sheetId="4" r:id="rId1"/>
    <sheet name="Input-DevelopmentBudget" sheetId="6" r:id="rId2"/>
    <sheet name="Input-OperatingBudget" sheetId="7" r:id="rId3"/>
    <sheet name="Output-DevelopmentBudget" sheetId="1" r:id="rId4"/>
    <sheet name="Output-OperatingBudget" sheetId="2" r:id="rId5"/>
    <sheet name="DropDownTable" sheetId="3" state="hidden" r:id="rId6"/>
    <sheet name="ChangeControls" sheetId="5" state="hidden" r:id="rId7"/>
  </sheets>
  <definedNames>
    <definedName name="NetIncome">'Output-OperatingBudget'!$F$38</definedName>
    <definedName name="_xlnm.Print_Area" localSheetId="1">'Input-DevelopmentBudget'!$A$1:$I$99</definedName>
    <definedName name="_xlnm.Print_Area" localSheetId="2">'Input-OperatingBudget'!$A$1:$T$78</definedName>
    <definedName name="_xlnm.Print_Area" localSheetId="3">'Output-DevelopmentBudget'!$A$1:$I$100</definedName>
    <definedName name="_xlnm.Print_Area" localSheetId="4">'Output-OperatingBudget'!$A$2:$T$84</definedName>
    <definedName name="SubtotalOperatingExpense">'Output-OperatingBudget'!$F$64</definedName>
    <definedName name="TotalDebtService">'Output-OperatingBudget'!$F$72</definedName>
    <definedName name="TotalOperatingExpense">'Output-OperatingBudget'!$F$66</definedName>
    <definedName name="TotalUnits">'Output-OperatingBudget'!$A$24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3" i="1" l="1"/>
  <c r="L15" i="2" l="1"/>
  <c r="L16" i="2"/>
  <c r="L17" i="2"/>
  <c r="L18" i="2"/>
  <c r="L19" i="2"/>
  <c r="L20" i="2"/>
  <c r="L21" i="2"/>
  <c r="L22" i="2"/>
  <c r="L23" i="2"/>
  <c r="L14" i="2"/>
  <c r="C14" i="2"/>
  <c r="B10" i="2" l="1"/>
  <c r="B8" i="2"/>
  <c r="B6" i="2"/>
  <c r="B4" i="2"/>
  <c r="B2" i="2"/>
  <c r="A14" i="2"/>
  <c r="I3" i="3" l="1"/>
  <c r="G14" i="2" l="1"/>
  <c r="E14" i="2" l="1"/>
  <c r="A15" i="2"/>
  <c r="C15" i="2"/>
  <c r="E15" i="2"/>
  <c r="G15" i="2"/>
  <c r="A16" i="2"/>
  <c r="C16" i="2"/>
  <c r="E16" i="2"/>
  <c r="G16" i="2"/>
  <c r="A17" i="2"/>
  <c r="C17" i="2"/>
  <c r="E17" i="2"/>
  <c r="G17" i="2"/>
  <c r="H17" i="2" s="1"/>
  <c r="J14" i="2" l="1"/>
  <c r="J15" i="2"/>
  <c r="J17" i="2"/>
  <c r="J16" i="2"/>
  <c r="F35" i="2"/>
  <c r="P3" i="3" l="1"/>
  <c r="L3" i="3"/>
  <c r="J11" i="3" s="1"/>
  <c r="P11" i="3" s="1"/>
  <c r="M3" i="3"/>
  <c r="O3" i="3"/>
  <c r="K3" i="3"/>
  <c r="Q3" i="3"/>
  <c r="N3" i="3"/>
  <c r="J3" i="3"/>
  <c r="J13" i="3" l="1"/>
  <c r="O13" i="3" s="1"/>
  <c r="M4" i="3"/>
  <c r="J12" i="3" s="1"/>
  <c r="P12" i="3" s="1"/>
  <c r="L11" i="3"/>
  <c r="J4" i="3"/>
  <c r="J10" i="3" s="1"/>
  <c r="P4" i="3"/>
  <c r="J14" i="3" s="1"/>
  <c r="J9" i="3"/>
  <c r="J7" i="3"/>
  <c r="J8" i="3"/>
  <c r="P8" i="3" s="1"/>
  <c r="N11" i="3"/>
  <c r="O11" i="3"/>
  <c r="K11" i="3"/>
  <c r="M11" i="3"/>
  <c r="H15" i="2" s="1"/>
  <c r="L9" i="3" l="1"/>
  <c r="P9" i="3"/>
  <c r="L10" i="3"/>
  <c r="P10" i="3"/>
  <c r="L14" i="3"/>
  <c r="P14" i="3"/>
  <c r="L7" i="3"/>
  <c r="P7" i="3"/>
  <c r="L13" i="3"/>
  <c r="P13" i="3"/>
  <c r="N13" i="3"/>
  <c r="M13" i="3"/>
  <c r="K13" i="3"/>
  <c r="K12" i="3"/>
  <c r="M12" i="3"/>
  <c r="L12" i="3"/>
  <c r="N12" i="3"/>
  <c r="H16" i="2" s="1"/>
  <c r="O12" i="3"/>
  <c r="K7" i="3"/>
  <c r="N7" i="3"/>
  <c r="O7" i="3"/>
  <c r="M7" i="3"/>
  <c r="O9" i="3"/>
  <c r="M9" i="3"/>
  <c r="K9" i="3"/>
  <c r="N9" i="3"/>
  <c r="M14" i="3"/>
  <c r="O14" i="3"/>
  <c r="N14" i="3"/>
  <c r="K14" i="3"/>
  <c r="M10" i="3"/>
  <c r="O10" i="3"/>
  <c r="N10" i="3"/>
  <c r="K10" i="3"/>
  <c r="O8" i="3"/>
  <c r="K8" i="3"/>
  <c r="N8" i="3"/>
  <c r="M8" i="3"/>
  <c r="L8" i="3"/>
  <c r="A10" i="1"/>
  <c r="F84" i="2" l="1"/>
  <c r="F83" i="2"/>
  <c r="F81" i="2"/>
  <c r="F80" i="2"/>
  <c r="F70" i="2"/>
  <c r="F71" i="2"/>
  <c r="F69" i="2"/>
  <c r="F65" i="2"/>
  <c r="C63" i="2"/>
  <c r="F41" i="2"/>
  <c r="F42" i="2"/>
  <c r="F43" i="2"/>
  <c r="F44" i="2"/>
  <c r="F45" i="2"/>
  <c r="F46" i="2"/>
  <c r="F47" i="2"/>
  <c r="F48" i="2"/>
  <c r="F49" i="2"/>
  <c r="F50" i="2"/>
  <c r="F51" i="2"/>
  <c r="F52" i="2"/>
  <c r="F53" i="2"/>
  <c r="F54" i="2"/>
  <c r="F55" i="2"/>
  <c r="F56" i="2"/>
  <c r="F57" i="2"/>
  <c r="F58" i="2"/>
  <c r="F59" i="2"/>
  <c r="F60" i="2"/>
  <c r="F61" i="2"/>
  <c r="F62" i="2"/>
  <c r="F40" i="2"/>
  <c r="E40" i="2"/>
  <c r="C37" i="2"/>
  <c r="F31" i="2"/>
  <c r="F32" i="2"/>
  <c r="F33" i="2"/>
  <c r="F34" i="2"/>
  <c r="F36" i="2"/>
  <c r="F30" i="2"/>
  <c r="E30" i="2"/>
  <c r="G35" i="2" s="1"/>
  <c r="H35" i="2" s="1"/>
  <c r="G23" i="2"/>
  <c r="G18" i="2"/>
  <c r="G19" i="2"/>
  <c r="G20" i="2"/>
  <c r="G21" i="2"/>
  <c r="G22" i="2"/>
  <c r="E18" i="2"/>
  <c r="E19" i="2"/>
  <c r="E20" i="2"/>
  <c r="E21" i="2"/>
  <c r="E22" i="2"/>
  <c r="E23" i="2"/>
  <c r="C18" i="2"/>
  <c r="C19" i="2"/>
  <c r="C20" i="2"/>
  <c r="C21" i="2"/>
  <c r="C22" i="2"/>
  <c r="C23" i="2"/>
  <c r="A18" i="2"/>
  <c r="A19" i="2"/>
  <c r="A20" i="2"/>
  <c r="A21" i="2"/>
  <c r="A22" i="2"/>
  <c r="A23" i="2"/>
  <c r="B98" i="1"/>
  <c r="B99" i="1"/>
  <c r="B97" i="1"/>
  <c r="F91" i="1"/>
  <c r="F81"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53" i="1"/>
  <c r="F50" i="1"/>
  <c r="F39" i="1"/>
  <c r="C33" i="1"/>
  <c r="C34" i="1"/>
  <c r="C35" i="1"/>
  <c r="C36" i="1"/>
  <c r="C37" i="1"/>
  <c r="C38" i="1"/>
  <c r="C39" i="1"/>
  <c r="C40" i="1"/>
  <c r="C41" i="1"/>
  <c r="C42" i="1"/>
  <c r="C43" i="1"/>
  <c r="C44" i="1"/>
  <c r="C45" i="1"/>
  <c r="C46" i="1"/>
  <c r="C47" i="1"/>
  <c r="C48" i="1"/>
  <c r="C49" i="1"/>
  <c r="C50" i="1"/>
  <c r="C32" i="1"/>
  <c r="F29" i="1"/>
  <c r="C24" i="1"/>
  <c r="C25" i="1"/>
  <c r="C26" i="1"/>
  <c r="C27" i="1"/>
  <c r="C28" i="1"/>
  <c r="C29" i="1"/>
  <c r="C23" i="1"/>
  <c r="G17" i="1"/>
  <c r="G18" i="1"/>
  <c r="G12" i="1"/>
  <c r="G13" i="1"/>
  <c r="G14" i="1"/>
  <c r="G15" i="1"/>
  <c r="G16" i="1"/>
  <c r="G11" i="1"/>
  <c r="F12" i="1"/>
  <c r="F13" i="1"/>
  <c r="F14" i="1"/>
  <c r="F15" i="1"/>
  <c r="F16" i="1"/>
  <c r="F17" i="1"/>
  <c r="F18" i="1"/>
  <c r="F11" i="1"/>
  <c r="E12" i="1"/>
  <c r="E13" i="1"/>
  <c r="E14" i="1"/>
  <c r="E15" i="1"/>
  <c r="E16" i="1"/>
  <c r="E17" i="1"/>
  <c r="E18" i="1"/>
  <c r="E11" i="1"/>
  <c r="C11" i="1"/>
  <c r="C12" i="1"/>
  <c r="C13" i="1"/>
  <c r="C14" i="1"/>
  <c r="C15" i="1"/>
  <c r="C16" i="1"/>
  <c r="C17" i="1"/>
  <c r="C18" i="1"/>
  <c r="C10" i="1"/>
  <c r="A12" i="1"/>
  <c r="A13" i="1"/>
  <c r="A14" i="1"/>
  <c r="A15" i="1"/>
  <c r="A16" i="1"/>
  <c r="A17" i="1"/>
  <c r="A18" i="1"/>
  <c r="A11" i="1"/>
  <c r="B6" i="1"/>
  <c r="B2" i="1"/>
  <c r="B4" i="1"/>
  <c r="F38" i="2" l="1"/>
  <c r="H23" i="2"/>
  <c r="H22" i="2"/>
  <c r="H21" i="2"/>
  <c r="H20" i="2"/>
  <c r="H19" i="2"/>
  <c r="H18" i="2"/>
  <c r="G32" i="2"/>
  <c r="H12" i="1" l="1"/>
  <c r="H11" i="1" l="1"/>
  <c r="H13" i="1"/>
  <c r="H14" i="1"/>
  <c r="H15" i="1"/>
  <c r="H16" i="1"/>
  <c r="H17" i="1"/>
  <c r="H18" i="1"/>
  <c r="G84" i="2" l="1"/>
  <c r="H84" i="2" s="1"/>
  <c r="I84" i="2" s="1"/>
  <c r="J84" i="2" s="1"/>
  <c r="K84" i="2" s="1"/>
  <c r="L84" i="2" s="1"/>
  <c r="M84" i="2" s="1"/>
  <c r="N84" i="2" s="1"/>
  <c r="O84" i="2" s="1"/>
  <c r="P84" i="2" s="1"/>
  <c r="Q84" i="2" s="1"/>
  <c r="R84" i="2" s="1"/>
  <c r="S84" i="2" s="1"/>
  <c r="T84" i="2" s="1"/>
  <c r="G83" i="2"/>
  <c r="H83" i="2" s="1"/>
  <c r="I83" i="2" s="1"/>
  <c r="J83" i="2" s="1"/>
  <c r="K83" i="2" s="1"/>
  <c r="L83" i="2" s="1"/>
  <c r="M83" i="2" s="1"/>
  <c r="N83" i="2" s="1"/>
  <c r="O83" i="2" s="1"/>
  <c r="P83" i="2" s="1"/>
  <c r="Q83" i="2" s="1"/>
  <c r="R83" i="2" s="1"/>
  <c r="S83" i="2" s="1"/>
  <c r="T83" i="2" s="1"/>
  <c r="G81" i="2"/>
  <c r="H81" i="2" s="1"/>
  <c r="I81" i="2" s="1"/>
  <c r="J81" i="2" s="1"/>
  <c r="K81" i="2" s="1"/>
  <c r="L81" i="2" s="1"/>
  <c r="M81" i="2" s="1"/>
  <c r="N81" i="2" s="1"/>
  <c r="O81" i="2" s="1"/>
  <c r="P81" i="2" s="1"/>
  <c r="Q81" i="2" s="1"/>
  <c r="R81" i="2" s="1"/>
  <c r="S81" i="2" s="1"/>
  <c r="T81" i="2" s="1"/>
  <c r="G80" i="2"/>
  <c r="H80" i="2" s="1"/>
  <c r="I80" i="2" s="1"/>
  <c r="J80" i="2" s="1"/>
  <c r="K80" i="2" s="1"/>
  <c r="L80" i="2" s="1"/>
  <c r="M80" i="2" s="1"/>
  <c r="N80" i="2" s="1"/>
  <c r="O80" i="2" s="1"/>
  <c r="P80" i="2" s="1"/>
  <c r="Q80" i="2" s="1"/>
  <c r="R80" i="2" s="1"/>
  <c r="S80" i="2" s="1"/>
  <c r="T80" i="2" s="1"/>
  <c r="G65" i="2"/>
  <c r="H65" i="2" s="1"/>
  <c r="I65" i="2" s="1"/>
  <c r="J65" i="2" s="1"/>
  <c r="K65" i="2" s="1"/>
  <c r="L65" i="2" s="1"/>
  <c r="M65" i="2" s="1"/>
  <c r="N65" i="2" s="1"/>
  <c r="O65" i="2" s="1"/>
  <c r="P65" i="2" s="1"/>
  <c r="Q65" i="2" s="1"/>
  <c r="R65" i="2" s="1"/>
  <c r="S65" i="2" s="1"/>
  <c r="T65" i="2" s="1"/>
  <c r="G62" i="2"/>
  <c r="H62" i="2" s="1"/>
  <c r="I62" i="2" s="1"/>
  <c r="J62" i="2" s="1"/>
  <c r="K62" i="2" s="1"/>
  <c r="L62" i="2" s="1"/>
  <c r="M62" i="2" s="1"/>
  <c r="N62" i="2" s="1"/>
  <c r="O62" i="2" s="1"/>
  <c r="P62" i="2" s="1"/>
  <c r="Q62" i="2" s="1"/>
  <c r="R62" i="2" s="1"/>
  <c r="S62" i="2" s="1"/>
  <c r="T62" i="2" s="1"/>
  <c r="G61" i="2"/>
  <c r="H61" i="2" s="1"/>
  <c r="I61" i="2" s="1"/>
  <c r="J61" i="2" s="1"/>
  <c r="K61" i="2" s="1"/>
  <c r="L61" i="2" s="1"/>
  <c r="M61" i="2" s="1"/>
  <c r="N61" i="2" s="1"/>
  <c r="O61" i="2" s="1"/>
  <c r="P61" i="2" s="1"/>
  <c r="Q61" i="2" s="1"/>
  <c r="R61" i="2" s="1"/>
  <c r="S61" i="2" s="1"/>
  <c r="T61" i="2" s="1"/>
  <c r="G60" i="2"/>
  <c r="H60" i="2" s="1"/>
  <c r="I60" i="2" s="1"/>
  <c r="J60" i="2" s="1"/>
  <c r="K60" i="2" s="1"/>
  <c r="L60" i="2" s="1"/>
  <c r="M60" i="2" s="1"/>
  <c r="N60" i="2" s="1"/>
  <c r="O60" i="2" s="1"/>
  <c r="P60" i="2" s="1"/>
  <c r="Q60" i="2" s="1"/>
  <c r="R60" i="2" s="1"/>
  <c r="S60" i="2" s="1"/>
  <c r="T60" i="2" s="1"/>
  <c r="G59" i="2"/>
  <c r="H59" i="2" s="1"/>
  <c r="I59" i="2" s="1"/>
  <c r="J59" i="2" s="1"/>
  <c r="K59" i="2" s="1"/>
  <c r="L59" i="2" s="1"/>
  <c r="M59" i="2" s="1"/>
  <c r="N59" i="2" s="1"/>
  <c r="O59" i="2" s="1"/>
  <c r="P59" i="2" s="1"/>
  <c r="Q59" i="2" s="1"/>
  <c r="R59" i="2" s="1"/>
  <c r="S59" i="2" s="1"/>
  <c r="T59" i="2" s="1"/>
  <c r="G58" i="2"/>
  <c r="H58" i="2" s="1"/>
  <c r="I58" i="2" s="1"/>
  <c r="J58" i="2" s="1"/>
  <c r="K58" i="2" s="1"/>
  <c r="L58" i="2" s="1"/>
  <c r="M58" i="2" s="1"/>
  <c r="N58" i="2" s="1"/>
  <c r="O58" i="2" s="1"/>
  <c r="P58" i="2" s="1"/>
  <c r="Q58" i="2" s="1"/>
  <c r="R58" i="2" s="1"/>
  <c r="S58" i="2" s="1"/>
  <c r="T58" i="2" s="1"/>
  <c r="G57" i="2"/>
  <c r="H57" i="2" s="1"/>
  <c r="I57" i="2" s="1"/>
  <c r="J57" i="2" s="1"/>
  <c r="K57" i="2" s="1"/>
  <c r="L57" i="2" s="1"/>
  <c r="M57" i="2" s="1"/>
  <c r="N57" i="2" s="1"/>
  <c r="O57" i="2" s="1"/>
  <c r="P57" i="2" s="1"/>
  <c r="Q57" i="2" s="1"/>
  <c r="R57" i="2" s="1"/>
  <c r="S57" i="2" s="1"/>
  <c r="T57" i="2" s="1"/>
  <c r="G56" i="2"/>
  <c r="H56" i="2" s="1"/>
  <c r="I56" i="2" s="1"/>
  <c r="J56" i="2" s="1"/>
  <c r="K56" i="2" s="1"/>
  <c r="L56" i="2" s="1"/>
  <c r="M56" i="2" s="1"/>
  <c r="N56" i="2" s="1"/>
  <c r="O56" i="2" s="1"/>
  <c r="P56" i="2" s="1"/>
  <c r="Q56" i="2" s="1"/>
  <c r="R56" i="2" s="1"/>
  <c r="S56" i="2" s="1"/>
  <c r="T56" i="2" s="1"/>
  <c r="G55" i="2"/>
  <c r="H55" i="2" s="1"/>
  <c r="I55" i="2" s="1"/>
  <c r="J55" i="2" s="1"/>
  <c r="K55" i="2" s="1"/>
  <c r="L55" i="2" s="1"/>
  <c r="M55" i="2" s="1"/>
  <c r="N55" i="2" s="1"/>
  <c r="O55" i="2" s="1"/>
  <c r="P55" i="2" s="1"/>
  <c r="Q55" i="2" s="1"/>
  <c r="R55" i="2" s="1"/>
  <c r="S55" i="2" s="1"/>
  <c r="T55" i="2" s="1"/>
  <c r="G54" i="2"/>
  <c r="H54" i="2" s="1"/>
  <c r="I54" i="2" s="1"/>
  <c r="J54" i="2" s="1"/>
  <c r="K54" i="2" s="1"/>
  <c r="L54" i="2" s="1"/>
  <c r="M54" i="2" s="1"/>
  <c r="N54" i="2" s="1"/>
  <c r="O54" i="2" s="1"/>
  <c r="P54" i="2" s="1"/>
  <c r="Q54" i="2" s="1"/>
  <c r="R54" i="2" s="1"/>
  <c r="S54" i="2" s="1"/>
  <c r="T54" i="2" s="1"/>
  <c r="G53" i="2"/>
  <c r="H53" i="2" s="1"/>
  <c r="I53" i="2" s="1"/>
  <c r="J53" i="2" s="1"/>
  <c r="K53" i="2" s="1"/>
  <c r="L53" i="2" s="1"/>
  <c r="M53" i="2" s="1"/>
  <c r="N53" i="2" s="1"/>
  <c r="O53" i="2" s="1"/>
  <c r="P53" i="2" s="1"/>
  <c r="Q53" i="2" s="1"/>
  <c r="R53" i="2" s="1"/>
  <c r="S53" i="2" s="1"/>
  <c r="T53" i="2" s="1"/>
  <c r="G52" i="2"/>
  <c r="H52" i="2" s="1"/>
  <c r="I52" i="2" s="1"/>
  <c r="J52" i="2" s="1"/>
  <c r="K52" i="2" s="1"/>
  <c r="L52" i="2" s="1"/>
  <c r="M52" i="2" s="1"/>
  <c r="N52" i="2" s="1"/>
  <c r="O52" i="2" s="1"/>
  <c r="P52" i="2" s="1"/>
  <c r="Q52" i="2" s="1"/>
  <c r="R52" i="2" s="1"/>
  <c r="S52" i="2" s="1"/>
  <c r="T52" i="2" s="1"/>
  <c r="G51" i="2"/>
  <c r="H51" i="2" s="1"/>
  <c r="I51" i="2" s="1"/>
  <c r="J51" i="2" s="1"/>
  <c r="K51" i="2" s="1"/>
  <c r="L51" i="2" s="1"/>
  <c r="M51" i="2" s="1"/>
  <c r="N51" i="2" s="1"/>
  <c r="O51" i="2" s="1"/>
  <c r="P51" i="2" s="1"/>
  <c r="Q51" i="2" s="1"/>
  <c r="R51" i="2" s="1"/>
  <c r="S51" i="2" s="1"/>
  <c r="T51" i="2" s="1"/>
  <c r="G50" i="2"/>
  <c r="H50" i="2" s="1"/>
  <c r="I50" i="2" s="1"/>
  <c r="J50" i="2" s="1"/>
  <c r="K50" i="2" s="1"/>
  <c r="L50" i="2" s="1"/>
  <c r="M50" i="2" s="1"/>
  <c r="N50" i="2" s="1"/>
  <c r="O50" i="2" s="1"/>
  <c r="P50" i="2" s="1"/>
  <c r="Q50" i="2" s="1"/>
  <c r="R50" i="2" s="1"/>
  <c r="S50" i="2" s="1"/>
  <c r="T50" i="2" s="1"/>
  <c r="G49" i="2"/>
  <c r="H49" i="2" s="1"/>
  <c r="I49" i="2" s="1"/>
  <c r="J49" i="2" s="1"/>
  <c r="K49" i="2" s="1"/>
  <c r="L49" i="2" s="1"/>
  <c r="M49" i="2" s="1"/>
  <c r="N49" i="2" s="1"/>
  <c r="O49" i="2" s="1"/>
  <c r="P49" i="2" s="1"/>
  <c r="Q49" i="2" s="1"/>
  <c r="R49" i="2" s="1"/>
  <c r="S49" i="2" s="1"/>
  <c r="T49" i="2" s="1"/>
  <c r="G48" i="2"/>
  <c r="H48" i="2" s="1"/>
  <c r="I48" i="2" s="1"/>
  <c r="J48" i="2" s="1"/>
  <c r="K48" i="2" s="1"/>
  <c r="L48" i="2" s="1"/>
  <c r="M48" i="2" s="1"/>
  <c r="N48" i="2" s="1"/>
  <c r="O48" i="2" s="1"/>
  <c r="P48" i="2" s="1"/>
  <c r="Q48" i="2" s="1"/>
  <c r="R48" i="2" s="1"/>
  <c r="S48" i="2" s="1"/>
  <c r="T48" i="2" s="1"/>
  <c r="G47" i="2"/>
  <c r="H47" i="2" s="1"/>
  <c r="I47" i="2" s="1"/>
  <c r="J47" i="2" s="1"/>
  <c r="K47" i="2" s="1"/>
  <c r="L47" i="2" s="1"/>
  <c r="M47" i="2" s="1"/>
  <c r="N47" i="2" s="1"/>
  <c r="O47" i="2" s="1"/>
  <c r="P47" i="2" s="1"/>
  <c r="Q47" i="2" s="1"/>
  <c r="R47" i="2" s="1"/>
  <c r="S47" i="2" s="1"/>
  <c r="T47" i="2" s="1"/>
  <c r="G46" i="2"/>
  <c r="H46" i="2" s="1"/>
  <c r="I46" i="2" s="1"/>
  <c r="J46" i="2" s="1"/>
  <c r="K46" i="2" s="1"/>
  <c r="L46" i="2" s="1"/>
  <c r="M46" i="2" s="1"/>
  <c r="N46" i="2" s="1"/>
  <c r="O46" i="2" s="1"/>
  <c r="P46" i="2" s="1"/>
  <c r="Q46" i="2" s="1"/>
  <c r="R46" i="2" s="1"/>
  <c r="S46" i="2" s="1"/>
  <c r="T46" i="2" s="1"/>
  <c r="G45" i="2"/>
  <c r="H45" i="2" s="1"/>
  <c r="I45" i="2" s="1"/>
  <c r="J45" i="2" s="1"/>
  <c r="K45" i="2" s="1"/>
  <c r="L45" i="2" s="1"/>
  <c r="M45" i="2" s="1"/>
  <c r="N45" i="2" s="1"/>
  <c r="O45" i="2" s="1"/>
  <c r="P45" i="2" s="1"/>
  <c r="Q45" i="2" s="1"/>
  <c r="R45" i="2" s="1"/>
  <c r="S45" i="2" s="1"/>
  <c r="T45" i="2" s="1"/>
  <c r="G44" i="2"/>
  <c r="H44" i="2" s="1"/>
  <c r="I44" i="2" s="1"/>
  <c r="J44" i="2" s="1"/>
  <c r="K44" i="2" s="1"/>
  <c r="L44" i="2" s="1"/>
  <c r="M44" i="2" s="1"/>
  <c r="N44" i="2" s="1"/>
  <c r="O44" i="2" s="1"/>
  <c r="P44" i="2" s="1"/>
  <c r="Q44" i="2" s="1"/>
  <c r="R44" i="2" s="1"/>
  <c r="S44" i="2" s="1"/>
  <c r="T44" i="2" s="1"/>
  <c r="G43" i="2"/>
  <c r="H43" i="2" s="1"/>
  <c r="I43" i="2" s="1"/>
  <c r="J43" i="2" s="1"/>
  <c r="K43" i="2" s="1"/>
  <c r="L43" i="2" s="1"/>
  <c r="M43" i="2" s="1"/>
  <c r="N43" i="2" s="1"/>
  <c r="O43" i="2" s="1"/>
  <c r="P43" i="2" s="1"/>
  <c r="Q43" i="2" s="1"/>
  <c r="R43" i="2" s="1"/>
  <c r="S43" i="2" s="1"/>
  <c r="T43" i="2" s="1"/>
  <c r="G42" i="2"/>
  <c r="H42" i="2" s="1"/>
  <c r="I42" i="2" s="1"/>
  <c r="J42" i="2" s="1"/>
  <c r="K42" i="2" s="1"/>
  <c r="L42" i="2" s="1"/>
  <c r="M42" i="2" s="1"/>
  <c r="N42" i="2" s="1"/>
  <c r="O42" i="2" s="1"/>
  <c r="P42" i="2" s="1"/>
  <c r="Q42" i="2" s="1"/>
  <c r="R42" i="2" s="1"/>
  <c r="S42" i="2" s="1"/>
  <c r="T42" i="2" s="1"/>
  <c r="G41" i="2"/>
  <c r="H41" i="2" s="1"/>
  <c r="I41" i="2" s="1"/>
  <c r="J41" i="2" s="1"/>
  <c r="K41" i="2" s="1"/>
  <c r="L41" i="2" s="1"/>
  <c r="M41" i="2" s="1"/>
  <c r="N41" i="2" s="1"/>
  <c r="O41" i="2" s="1"/>
  <c r="P41" i="2" s="1"/>
  <c r="Q41" i="2" s="1"/>
  <c r="R41" i="2" s="1"/>
  <c r="S41" i="2" s="1"/>
  <c r="T41" i="2" s="1"/>
  <c r="H32" i="2"/>
  <c r="I32" i="2" s="1"/>
  <c r="J32" i="2" s="1"/>
  <c r="K32" i="2" s="1"/>
  <c r="L32" i="2" s="1"/>
  <c r="M32" i="2" s="1"/>
  <c r="N32" i="2" s="1"/>
  <c r="O32" i="2" s="1"/>
  <c r="P32" i="2" s="1"/>
  <c r="Q32" i="2" s="1"/>
  <c r="R32" i="2" s="1"/>
  <c r="S32" i="2" s="1"/>
  <c r="T32" i="2" s="1"/>
  <c r="G33" i="2"/>
  <c r="H33" i="2" s="1"/>
  <c r="I33" i="2" s="1"/>
  <c r="J33" i="2" s="1"/>
  <c r="K33" i="2" s="1"/>
  <c r="L33" i="2" s="1"/>
  <c r="M33" i="2" s="1"/>
  <c r="N33" i="2" s="1"/>
  <c r="O33" i="2" s="1"/>
  <c r="P33" i="2" s="1"/>
  <c r="Q33" i="2" s="1"/>
  <c r="R33" i="2" s="1"/>
  <c r="S33" i="2" s="1"/>
  <c r="T33" i="2" s="1"/>
  <c r="G34" i="2"/>
  <c r="H34" i="2" s="1"/>
  <c r="I34" i="2" s="1"/>
  <c r="J34" i="2" s="1"/>
  <c r="K34" i="2" s="1"/>
  <c r="L34" i="2" s="1"/>
  <c r="M34" i="2" s="1"/>
  <c r="N34" i="2" s="1"/>
  <c r="O34" i="2" s="1"/>
  <c r="P34" i="2" s="1"/>
  <c r="Q34" i="2" s="1"/>
  <c r="R34" i="2" s="1"/>
  <c r="S34" i="2" s="1"/>
  <c r="T34" i="2" s="1"/>
  <c r="G36" i="2"/>
  <c r="G31" i="2"/>
  <c r="H31" i="2" s="1"/>
  <c r="I31" i="2" s="1"/>
  <c r="J31" i="2" s="1"/>
  <c r="K31" i="2" s="1"/>
  <c r="L31" i="2" s="1"/>
  <c r="M31" i="2" s="1"/>
  <c r="N31" i="2" s="1"/>
  <c r="O31" i="2" s="1"/>
  <c r="P31" i="2" s="1"/>
  <c r="Q31" i="2" s="1"/>
  <c r="R31" i="2" s="1"/>
  <c r="S31" i="2" s="1"/>
  <c r="T31" i="2" s="1"/>
  <c r="G30" i="2"/>
  <c r="H30" i="2" s="1"/>
  <c r="I30" i="2" s="1"/>
  <c r="J30" i="2" s="1"/>
  <c r="K30" i="2" s="1"/>
  <c r="L30" i="2" s="1"/>
  <c r="M30" i="2" s="1"/>
  <c r="N30" i="2" s="1"/>
  <c r="O30" i="2" s="1"/>
  <c r="P30" i="2" s="1"/>
  <c r="Q30" i="2" s="1"/>
  <c r="R30" i="2" s="1"/>
  <c r="S30" i="2" s="1"/>
  <c r="T30" i="2" s="1"/>
  <c r="C51" i="1"/>
  <c r="C97" i="1"/>
  <c r="C99" i="1"/>
  <c r="C98" i="1"/>
  <c r="C19" i="1"/>
  <c r="C30" i="1"/>
  <c r="I35" i="2" l="1"/>
  <c r="J35" i="2" s="1"/>
  <c r="K35" i="2" s="1"/>
  <c r="L35" i="2" s="1"/>
  <c r="M35" i="2" s="1"/>
  <c r="H36" i="2"/>
  <c r="I36" i="2" s="1"/>
  <c r="J36" i="2" s="1"/>
  <c r="K36" i="2" s="1"/>
  <c r="L36" i="2" s="1"/>
  <c r="M36" i="2" s="1"/>
  <c r="N36" i="2" s="1"/>
  <c r="O36" i="2" s="1"/>
  <c r="P36" i="2" s="1"/>
  <c r="Q36" i="2" s="1"/>
  <c r="R36" i="2" s="1"/>
  <c r="S36" i="2" s="1"/>
  <c r="T36" i="2" s="1"/>
  <c r="G70" i="2"/>
  <c r="H70" i="2" s="1"/>
  <c r="I70" i="2" s="1"/>
  <c r="J70" i="2" s="1"/>
  <c r="K70" i="2" s="1"/>
  <c r="L70" i="2" s="1"/>
  <c r="M70" i="2" s="1"/>
  <c r="N70" i="2" s="1"/>
  <c r="O70" i="2" s="1"/>
  <c r="P70" i="2" s="1"/>
  <c r="Q70" i="2" s="1"/>
  <c r="R70" i="2" s="1"/>
  <c r="S70" i="2" s="1"/>
  <c r="T70" i="2" s="1"/>
  <c r="G71" i="2"/>
  <c r="H71" i="2" s="1"/>
  <c r="I71" i="2" s="1"/>
  <c r="J71" i="2" s="1"/>
  <c r="K71" i="2" s="1"/>
  <c r="L71" i="2" s="1"/>
  <c r="M71" i="2" s="1"/>
  <c r="N71" i="2" s="1"/>
  <c r="O71" i="2" s="1"/>
  <c r="P71" i="2" s="1"/>
  <c r="Q71" i="2" s="1"/>
  <c r="R71" i="2" s="1"/>
  <c r="S71" i="2" s="1"/>
  <c r="T71" i="2" s="1"/>
  <c r="G69" i="2"/>
  <c r="F72" i="2"/>
  <c r="F74" i="2" s="1"/>
  <c r="F64" i="2"/>
  <c r="A24" i="2"/>
  <c r="J18" i="2"/>
  <c r="J19" i="2"/>
  <c r="J20" i="2"/>
  <c r="J21" i="2"/>
  <c r="J22" i="2"/>
  <c r="J23" i="2"/>
  <c r="F66" i="2" l="1"/>
  <c r="F75" i="2" s="1"/>
  <c r="F76" i="2"/>
  <c r="N35" i="2"/>
  <c r="O35" i="2" s="1"/>
  <c r="P35" i="2" s="1"/>
  <c r="Q35" i="2" s="1"/>
  <c r="R35" i="2" s="1"/>
  <c r="S35" i="2" s="1"/>
  <c r="T35" i="2" s="1"/>
  <c r="J24" i="2"/>
  <c r="J25" i="2" s="1"/>
  <c r="L25" i="2" s="1"/>
  <c r="G72" i="2"/>
  <c r="G74" i="2" s="1"/>
  <c r="H69" i="2"/>
  <c r="I38" i="2"/>
  <c r="I40" i="2" s="1"/>
  <c r="H38" i="2"/>
  <c r="G38" i="2"/>
  <c r="C92" i="1"/>
  <c r="C93" i="1" s="1"/>
  <c r="F67" i="2" l="1"/>
  <c r="F73" i="2" s="1"/>
  <c r="G40" i="2"/>
  <c r="G64" i="2" s="1"/>
  <c r="G66" i="2" s="1"/>
  <c r="H40" i="2"/>
  <c r="H64" i="2" s="1"/>
  <c r="H66" i="2" s="1"/>
  <c r="H67" i="2" s="1"/>
  <c r="D97" i="1"/>
  <c r="D98" i="1"/>
  <c r="D99" i="1"/>
  <c r="I64" i="2"/>
  <c r="I66" i="2" s="1"/>
  <c r="I67" i="2" s="1"/>
  <c r="I69" i="2"/>
  <c r="H72" i="2"/>
  <c r="H74" i="2" s="1"/>
  <c r="J38" i="2"/>
  <c r="J40" i="2" s="1"/>
  <c r="J64" i="2" s="1"/>
  <c r="J66" i="2" s="1"/>
  <c r="K38" i="2"/>
  <c r="K40" i="2" s="1"/>
  <c r="K64" i="2" s="1"/>
  <c r="K66" i="2" s="1"/>
  <c r="G67" i="2" l="1"/>
  <c r="H73" i="2"/>
  <c r="K67" i="2"/>
  <c r="J67" i="2"/>
  <c r="J69" i="2"/>
  <c r="I72" i="2"/>
  <c r="I74" i="2" s="1"/>
  <c r="L38" i="2"/>
  <c r="L40" i="2" s="1"/>
  <c r="L64" i="2" s="1"/>
  <c r="L66" i="2" s="1"/>
  <c r="G73" i="2" l="1"/>
  <c r="I73" i="2"/>
  <c r="J72" i="2"/>
  <c r="J74" i="2" s="1"/>
  <c r="K69" i="2"/>
  <c r="L67" i="2"/>
  <c r="M38" i="2"/>
  <c r="M40" i="2" s="1"/>
  <c r="M64" i="2" s="1"/>
  <c r="M66" i="2" s="1"/>
  <c r="M67" i="2" l="1"/>
  <c r="K72" i="2"/>
  <c r="K74" i="2" s="1"/>
  <c r="L69" i="2"/>
  <c r="J73" i="2"/>
  <c r="N38" i="2"/>
  <c r="N40" i="2" s="1"/>
  <c r="N64" i="2" s="1"/>
  <c r="N66" i="2" s="1"/>
  <c r="L72" i="2" l="1"/>
  <c r="L74" i="2" s="1"/>
  <c r="M69" i="2"/>
  <c r="K73" i="2"/>
  <c r="N67" i="2"/>
  <c r="O38" i="2"/>
  <c r="O40" i="2" s="1"/>
  <c r="O64" i="2" s="1"/>
  <c r="O66" i="2" s="1"/>
  <c r="O67" i="2" l="1"/>
  <c r="M72" i="2"/>
  <c r="M74" i="2" s="1"/>
  <c r="N69" i="2"/>
  <c r="L73" i="2"/>
  <c r="P38" i="2"/>
  <c r="P40" i="2" s="1"/>
  <c r="P64" i="2" s="1"/>
  <c r="P66" i="2" s="1"/>
  <c r="N72" i="2" l="1"/>
  <c r="N74" i="2" s="1"/>
  <c r="O69" i="2"/>
  <c r="M73" i="2"/>
  <c r="P67" i="2"/>
  <c r="Q38" i="2"/>
  <c r="Q40" i="2" s="1"/>
  <c r="Q64" i="2" s="1"/>
  <c r="Q66" i="2" s="1"/>
  <c r="Q67" i="2" l="1"/>
  <c r="O72" i="2"/>
  <c r="O74" i="2" s="1"/>
  <c r="P69" i="2"/>
  <c r="N73" i="2"/>
  <c r="R38" i="2"/>
  <c r="R40" i="2" s="1"/>
  <c r="R64" i="2" s="1"/>
  <c r="R66" i="2" s="1"/>
  <c r="P72" i="2" l="1"/>
  <c r="P74" i="2" s="1"/>
  <c r="Q69" i="2"/>
  <c r="O73" i="2"/>
  <c r="R67" i="2"/>
  <c r="T38" i="2"/>
  <c r="T40" i="2" s="1"/>
  <c r="T64" i="2" s="1"/>
  <c r="T66" i="2" s="1"/>
  <c r="S38" i="2"/>
  <c r="S40" i="2" s="1"/>
  <c r="S64" i="2" s="1"/>
  <c r="S66" i="2" s="1"/>
  <c r="Q72" i="2" l="1"/>
  <c r="Q74" i="2" s="1"/>
  <c r="R69" i="2"/>
  <c r="P73" i="2"/>
  <c r="S67" i="2"/>
  <c r="T67" i="2"/>
  <c r="R72" i="2" l="1"/>
  <c r="R74" i="2" s="1"/>
  <c r="S69" i="2"/>
  <c r="Q73" i="2"/>
  <c r="R73" i="2" l="1"/>
  <c r="S72" i="2"/>
  <c r="S74" i="2" s="1"/>
  <c r="T69" i="2"/>
  <c r="T72" i="2" s="1"/>
  <c r="T74" i="2" s="1"/>
  <c r="T73" i="2" l="1"/>
  <c r="S73" i="2"/>
  <c r="H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Samples, David M</author>
  </authors>
  <commentList>
    <comment ref="E2" authorId="0" shapeId="0" xr:uid="{00000000-0006-0000-0500-000001000000}">
      <text>
        <r>
          <rPr>
            <b/>
            <sz val="9"/>
            <color indexed="81"/>
            <rFont val="Tahoma"/>
            <family val="2"/>
          </rPr>
          <t>Samples, David M:</t>
        </r>
        <r>
          <rPr>
            <sz val="9"/>
            <color indexed="81"/>
            <rFont val="Tahoma"/>
            <family val="2"/>
          </rPr>
          <t xml:space="preserve">
Per emails with CLL &amp; LKO 01/11/2021 &amp; 01/13/2021, this does not currently need to be updated because we have never done Habitat loans for rental projects and likely never will. </t>
        </r>
      </text>
    </comment>
    <comment ref="J6" authorId="0" shapeId="0" xr:uid="{00000000-0006-0000-0500-000002000000}">
      <text>
        <r>
          <rPr>
            <b/>
            <sz val="9"/>
            <color indexed="81"/>
            <rFont val="Tahoma"/>
            <family val="2"/>
          </rPr>
          <t>Samples, David M:</t>
        </r>
        <r>
          <rPr>
            <sz val="9"/>
            <color indexed="81"/>
            <rFont val="Tahoma"/>
            <family val="2"/>
          </rPr>
          <t xml:space="preserve">
Per AHP Implementation Plan Affordable Definition: "The rent charged to a household for a unit that is to be reserved for occupancy by a household with an income at or below 80 percent of the median income for the county in which the unit lies is no greater than 30 percent of the income of a household of the maximum income and household size expected to occupy the unit per the commitment made in the AHP application assuming occupancy of 1.5 persons per bedroom or 1.0 person per unit without a separate bedroom (“Single-room occupancy” or “Bed”);"</t>
        </r>
      </text>
    </comment>
  </commentList>
</comments>
</file>

<file path=xl/sharedStrings.xml><?xml version="1.0" encoding="utf-8"?>
<sst xmlns="http://schemas.openxmlformats.org/spreadsheetml/2006/main" count="491" uniqueCount="270">
  <si>
    <t>Total Hard Costs</t>
  </si>
  <si>
    <t>Total Project Costs</t>
  </si>
  <si>
    <t>Total Funding Sources</t>
  </si>
  <si>
    <t>Total Acquisition Costs</t>
  </si>
  <si>
    <t>Appraisal</t>
  </si>
  <si>
    <t>Hard Costs</t>
  </si>
  <si>
    <t>Soft Costs</t>
  </si>
  <si>
    <t>Real Estate Taxes</t>
  </si>
  <si>
    <t>Soft Cost Contingency</t>
  </si>
  <si>
    <t>Social Service Income</t>
  </si>
  <si>
    <t>Social Service Expenses</t>
  </si>
  <si>
    <t>Developer Fee</t>
  </si>
  <si>
    <t>Project Name:</t>
  </si>
  <si>
    <t>Project Number:</t>
  </si>
  <si>
    <t>Funding Source Name</t>
  </si>
  <si>
    <t>Paid Land Cost</t>
  </si>
  <si>
    <t>Paid Building Cost</t>
  </si>
  <si>
    <t>Donated Land Value</t>
  </si>
  <si>
    <t>Donated Building Value</t>
  </si>
  <si>
    <t>Acquisition Closing Costs</t>
  </si>
  <si>
    <t>Other Acquisition Costs</t>
  </si>
  <si>
    <t>Demolition</t>
  </si>
  <si>
    <t>Site Utilities</t>
  </si>
  <si>
    <t>Drainage</t>
  </si>
  <si>
    <t>Landscaping</t>
  </si>
  <si>
    <t>Construction/Rehab Hard Costs</t>
  </si>
  <si>
    <t>Furnishings/Appliances</t>
  </si>
  <si>
    <t>Builder's Risk Insurance</t>
  </si>
  <si>
    <t>Builder's Liability Insurance</t>
  </si>
  <si>
    <t>Donated Professional Labor Value</t>
  </si>
  <si>
    <t>Donated Materials Value</t>
  </si>
  <si>
    <t>General Requirements</t>
  </si>
  <si>
    <t>Construction Management/Overhead</t>
  </si>
  <si>
    <t>Contractor's Profit</t>
  </si>
  <si>
    <t>Hard Cost Contingency</t>
  </si>
  <si>
    <t>Construction Loan Interest</t>
  </si>
  <si>
    <t>Construction Loan Fee</t>
  </si>
  <si>
    <t>Bridge Loan Fee</t>
  </si>
  <si>
    <t>Bridge Loan Interest</t>
  </si>
  <si>
    <t>Bond Issuance Fees</t>
  </si>
  <si>
    <t>Permanent Loan Fee</t>
  </si>
  <si>
    <t>Engineering Fees</t>
  </si>
  <si>
    <t>Architecture Fees</t>
  </si>
  <si>
    <t>Market Study</t>
  </si>
  <si>
    <t xml:space="preserve">Survey </t>
  </si>
  <si>
    <t>Energy Audit</t>
  </si>
  <si>
    <t>Inspection Fees</t>
  </si>
  <si>
    <t>Tax Credit Application Fee</t>
  </si>
  <si>
    <t>Compliance Fee</t>
  </si>
  <si>
    <t>Lease-up Reserve</t>
  </si>
  <si>
    <t>Operating Reserve</t>
  </si>
  <si>
    <t>Replacement Reserve</t>
  </si>
  <si>
    <t>Capitalized Asset Management Fee</t>
  </si>
  <si>
    <t>Other Reserves</t>
  </si>
  <si>
    <t>Consultant Fee</t>
  </si>
  <si>
    <t>Organizational Overhead</t>
  </si>
  <si>
    <t>Application Preparer Fee</t>
  </si>
  <si>
    <t>Relocation  Costs</t>
  </si>
  <si>
    <t>Rent up/Marketing</t>
  </si>
  <si>
    <t>Site Security</t>
  </si>
  <si>
    <t xml:space="preserve">Total Soft Costs </t>
  </si>
  <si>
    <t>Acquisition Costs</t>
  </si>
  <si>
    <t>AHP Requested</t>
  </si>
  <si>
    <t>Number of Units</t>
  </si>
  <si>
    <t>Rent and Unit Schedule</t>
  </si>
  <si>
    <t xml:space="preserve">County/MSA Median Income: </t>
  </si>
  <si>
    <t>Year 1</t>
  </si>
  <si>
    <t>Year 2</t>
  </si>
  <si>
    <t>Year 3</t>
  </si>
  <si>
    <t>Year 4</t>
  </si>
  <si>
    <t>Year 5</t>
  </si>
  <si>
    <t>Year 6</t>
  </si>
  <si>
    <t>Year 7</t>
  </si>
  <si>
    <t>Year 8</t>
  </si>
  <si>
    <t>Year 9</t>
  </si>
  <si>
    <t>Year 10</t>
  </si>
  <si>
    <t>Year 11</t>
  </si>
  <si>
    <t>Year 12</t>
  </si>
  <si>
    <t>Year 13</t>
  </si>
  <si>
    <t>Project Funding Sources - Permanent Financing and Equity Sources</t>
  </si>
  <si>
    <t>Annual Debt Service</t>
  </si>
  <si>
    <t>Project Costs</t>
  </si>
  <si>
    <t>Monthly Rental Income</t>
  </si>
  <si>
    <t>Total Units</t>
  </si>
  <si>
    <t>Total Monthly Rental Income</t>
  </si>
  <si>
    <t>Gross Annual Rental Income</t>
  </si>
  <si>
    <t>Annual Rental Income</t>
  </si>
  <si>
    <t>Vacancy</t>
  </si>
  <si>
    <t>Other Income</t>
  </si>
  <si>
    <t>Define Other:</t>
  </si>
  <si>
    <t>Year 14</t>
  </si>
  <si>
    <t>Year 15</t>
  </si>
  <si>
    <t>Income Target</t>
  </si>
  <si>
    <t>Subtotal Operating Expenses</t>
  </si>
  <si>
    <t>Total Operating Expenses</t>
  </si>
  <si>
    <t>Operating Subsidy</t>
  </si>
  <si>
    <t>Unit Size</t>
  </si>
  <si>
    <t>Contract Rent</t>
  </si>
  <si>
    <t>Funding Amount</t>
  </si>
  <si>
    <t>Loan Term</t>
  </si>
  <si>
    <t>Loan Rate</t>
  </si>
  <si>
    <t>Liens and Back Taxes</t>
  </si>
  <si>
    <t>Trench work, backfill &amp; compaction</t>
  </si>
  <si>
    <t>Driveways, sidewalks (road and walks)</t>
  </si>
  <si>
    <t>Underground Water &amp; Sewer</t>
  </si>
  <si>
    <t>Local building permits/fees</t>
  </si>
  <si>
    <t>Environmental Study/Report</t>
  </si>
  <si>
    <t>Accounting Fee</t>
  </si>
  <si>
    <t>Tax Credit Reservation/Commitment Fee</t>
  </si>
  <si>
    <t>Syndication Expenses</t>
  </si>
  <si>
    <t>Organizational Expenses</t>
  </si>
  <si>
    <t>Title &amp; Recording Costs</t>
  </si>
  <si>
    <t>Legal Fees</t>
  </si>
  <si>
    <t>Tax/Insurance Escrows</t>
  </si>
  <si>
    <t>Off-Site Improvements (OSI)</t>
  </si>
  <si>
    <t>Define OSI:</t>
  </si>
  <si>
    <t>Other Soft Costs</t>
  </si>
  <si>
    <t>Rent as % of AMI (Affordability)</t>
  </si>
  <si>
    <r>
      <rPr>
        <b/>
        <sz val="9"/>
        <rFont val="Times New Roman"/>
        <family val="1"/>
      </rPr>
      <t>Net Cash Flow</t>
    </r>
  </si>
  <si>
    <r>
      <rPr>
        <b/>
        <sz val="9"/>
        <rFont val="Times New Roman"/>
        <family val="1"/>
      </rPr>
      <t>DCR (NOI/TDS)</t>
    </r>
  </si>
  <si>
    <t>Utility Allowance</t>
  </si>
  <si>
    <t>Interest Income</t>
  </si>
  <si>
    <t>Income Inflation Rate</t>
  </si>
  <si>
    <t>Expense Inflation Rate</t>
  </si>
  <si>
    <t>Management Fee</t>
  </si>
  <si>
    <t>Office Supplies</t>
  </si>
  <si>
    <t>Legal &amp; Audit</t>
  </si>
  <si>
    <t>Advertising &amp; Marketing</t>
  </si>
  <si>
    <t>Asset Management Fee</t>
  </si>
  <si>
    <t>Compliance Monitoring Fee</t>
  </si>
  <si>
    <t>Bad Debts</t>
  </si>
  <si>
    <t>Utilities-Common Area</t>
  </si>
  <si>
    <t>Utilities-Apartments</t>
  </si>
  <si>
    <t>Maintenance Salaries and Benefits</t>
  </si>
  <si>
    <t>Maintenance Supplies</t>
  </si>
  <si>
    <t>Trash Removal</t>
  </si>
  <si>
    <t>Elevator/HVAC Maintenance</t>
  </si>
  <si>
    <t>Pest Control</t>
  </si>
  <si>
    <t>Grounds/Landscaping</t>
  </si>
  <si>
    <t>Painting and Decorating</t>
  </si>
  <si>
    <t>Security Contract</t>
  </si>
  <si>
    <t>Insurance</t>
  </si>
  <si>
    <t>Accounting Fees</t>
  </si>
  <si>
    <t>Water &amp; Sewer</t>
  </si>
  <si>
    <t>Other Operating Expenses</t>
  </si>
  <si>
    <t>Operating Expenses</t>
  </si>
  <si>
    <t>1st Mortgage</t>
  </si>
  <si>
    <t>2nd Mortgage</t>
  </si>
  <si>
    <t>3rd Mortgage</t>
  </si>
  <si>
    <t>Debt Service (Hard Debt Only)</t>
  </si>
  <si>
    <t>Net Operating Income (NOI)</t>
  </si>
  <si>
    <t>Operating Income and Expense Budget</t>
  </si>
  <si>
    <t>Other Hard/Construction Costs</t>
  </si>
  <si>
    <t>Residential Costs</t>
  </si>
  <si>
    <t>Laundry, Parking, etc.</t>
  </si>
  <si>
    <t>Admin/Office Salaries and Benefits</t>
  </si>
  <si>
    <t>Non-residential Space</t>
  </si>
  <si>
    <t>Commercial Space</t>
  </si>
  <si>
    <t>Residential Space</t>
  </si>
  <si>
    <t>Sq.Ft. Percentage</t>
  </si>
  <si>
    <t>Space Type</t>
  </si>
  <si>
    <t>Commercial Space Expenses</t>
  </si>
  <si>
    <r>
      <t>Total Units/Beds:</t>
    </r>
    <r>
      <rPr>
        <sz val="10"/>
        <color rgb="FF000000"/>
        <rFont val="Times New Roman"/>
        <family val="1"/>
      </rPr>
      <t xml:space="preserve"> </t>
    </r>
  </si>
  <si>
    <t>Total Gross Annual Rental Income</t>
  </si>
  <si>
    <t>Total Debt Service (TDS)</t>
  </si>
  <si>
    <t>Annual Replacement Reserves</t>
  </si>
  <si>
    <t>Commercial Space Income</t>
  </si>
  <si>
    <t>Project Costs by Square Footage</t>
  </si>
  <si>
    <t>Net Income</t>
  </si>
  <si>
    <t>Income Targeting</t>
  </si>
  <si>
    <t xml:space="preserve"> ≤ 30% AMI</t>
  </si>
  <si>
    <t xml:space="preserve"> ≤ 50% AMI</t>
  </si>
  <si>
    <t xml:space="preserve"> &gt; 50% ≤ 60% AMI</t>
  </si>
  <si>
    <t xml:space="preserve"> &gt; 60% ≤ 70% AMI</t>
  </si>
  <si>
    <t xml:space="preserve"> &gt; 70% ≤ 80% AMI</t>
  </si>
  <si>
    <t>&gt; 80% AMI</t>
  </si>
  <si>
    <t>Bed</t>
  </si>
  <si>
    <t>Efficiency</t>
  </si>
  <si>
    <t>SRO</t>
  </si>
  <si>
    <t>Market Interest Rate</t>
  </si>
  <si>
    <t>Loan Amortization</t>
  </si>
  <si>
    <t>Costs Based on Sq.Ft. %</t>
  </si>
  <si>
    <t>Square Feet
(Sq.Ft.)</t>
  </si>
  <si>
    <t xml:space="preserve">AMI Adjusted for Family Size Table </t>
  </si>
  <si>
    <t>1 Person (70%)</t>
  </si>
  <si>
    <t>2 People (80%)</t>
  </si>
  <si>
    <t>3 People (90%)</t>
  </si>
  <si>
    <t>4 People (100%)</t>
  </si>
  <si>
    <t>5 People (108%)</t>
  </si>
  <si>
    <t>6 People (116%)</t>
  </si>
  <si>
    <t>7 People (124%)</t>
  </si>
  <si>
    <t>8 People (132%)</t>
  </si>
  <si>
    <t>Other Income and Expenses</t>
  </si>
  <si>
    <t>Commercial Rent &amp; Expenses</t>
  </si>
  <si>
    <t>Social Services Income &amp; Expenses</t>
  </si>
  <si>
    <t>Worksheet:</t>
  </si>
  <si>
    <t>Purpose:</t>
  </si>
  <si>
    <t>Notes for Users:</t>
  </si>
  <si>
    <t>Table of Contents:</t>
  </si>
  <si>
    <t>Section Color</t>
  </si>
  <si>
    <t>Section</t>
  </si>
  <si>
    <t>Tab Name</t>
  </si>
  <si>
    <t>Purpose</t>
  </si>
  <si>
    <t>Documentation</t>
  </si>
  <si>
    <t>Change Controls</t>
  </si>
  <si>
    <t>Standard Formats Used within Workbook:</t>
  </si>
  <si>
    <t>Manually input data is entered in cells shaded in light yellow and blue text</t>
  </si>
  <si>
    <t>Cells associated with drop down lists are shaded in light red and blue text</t>
  </si>
  <si>
    <t>Date</t>
  </si>
  <si>
    <t>Change</t>
  </si>
  <si>
    <t>Constants</t>
  </si>
  <si>
    <t>Contains inputs on basic project funding sources and costs.</t>
  </si>
  <si>
    <t xml:space="preserve">Rent and Unit Schedule, Operating Income and Expenses Budget. </t>
  </si>
  <si>
    <t>Comments</t>
  </si>
  <si>
    <t xml:space="preserve">Contains numbers and classifications used consistently throughout the workbook. </t>
  </si>
  <si>
    <t>Worksheet</t>
  </si>
  <si>
    <t>User Making Change</t>
  </si>
  <si>
    <t xml:space="preserve">FHLB Use Only- tracks changes made to the workbook. </t>
  </si>
  <si>
    <t>FHLB Use Only- Defines parameters used within the workbook</t>
  </si>
  <si>
    <t xml:space="preserve">FHLB Use Only- Identifies what is found in the workbook. </t>
  </si>
  <si>
    <t>Cells with formula outputs are shaded in light olive green and black text</t>
  </si>
  <si>
    <t>DevelopmentBudget</t>
  </si>
  <si>
    <t>OperatingBudget</t>
  </si>
  <si>
    <t>Instructions</t>
  </si>
  <si>
    <t>Input</t>
  </si>
  <si>
    <t>Output</t>
  </si>
  <si>
    <t>Input-DevelopmentBudget</t>
  </si>
  <si>
    <t>Input-OperatingBudget</t>
  </si>
  <si>
    <t>Output-DevelopmentBudget</t>
  </si>
  <si>
    <t>Output-OperatingBudget</t>
  </si>
  <si>
    <t>DropDownTable</t>
  </si>
  <si>
    <t>Funding Source Name 7</t>
  </si>
  <si>
    <t>Funding Source Name 8</t>
  </si>
  <si>
    <t>Affordable Housing Program
AHP Development Budget</t>
  </si>
  <si>
    <t xml:space="preserve">This workbook is a tool to assist in calculating project costs, funding sources, rent and unit schedule, as well as a 15 year Operating Income &amp; Expense Budget. Enter your information in the 'Input-DevelopmentBudget' and 'Input-OperatingBudget' worksheets. Totals will be generated in the 'Output-DevelopmentBudget' and 'Output-OperatingBudget' worksheets. </t>
  </si>
  <si>
    <t xml:space="preserve">Income Targeting Ratio </t>
  </si>
  <si>
    <t>AMI Adj for family size</t>
  </si>
  <si>
    <t>DMS</t>
  </si>
  <si>
    <t xml:space="preserve">Updated table in the DropDown Table so the 'Rent as % of AMI (Affordability)' calculation works correctly. </t>
  </si>
  <si>
    <t xml:space="preserve">DropDown Table </t>
  </si>
  <si>
    <t>Funding Source Name 1</t>
  </si>
  <si>
    <t>Funding Source Name 2</t>
  </si>
  <si>
    <t>Funding Source Name 3</t>
  </si>
  <si>
    <t>Funding Source Name 4</t>
  </si>
  <si>
    <t>Funding Source Name 5</t>
  </si>
  <si>
    <t>Funding Source Name 6</t>
  </si>
  <si>
    <t>Project County:</t>
  </si>
  <si>
    <t>Project State:</t>
  </si>
  <si>
    <t>County MTSP AMI:</t>
  </si>
  <si>
    <t xml:space="preserve">Complete to budget sources and costs on the development budget tab and rental income and expeneses on the operating budget tab. </t>
  </si>
  <si>
    <t>Uses inputs to calculate budgets.</t>
  </si>
  <si>
    <t>Subsidy Type</t>
  </si>
  <si>
    <t>Section 8</t>
  </si>
  <si>
    <t>PRAC</t>
  </si>
  <si>
    <t>RD</t>
  </si>
  <si>
    <t>VASH</t>
  </si>
  <si>
    <t>Other</t>
  </si>
  <si>
    <t>N/A</t>
  </si>
  <si>
    <t>Expense to Income Ratio</t>
  </si>
  <si>
    <t>JMB</t>
  </si>
  <si>
    <t>Added Subsidy type</t>
  </si>
  <si>
    <t>Output- Operating Budget</t>
  </si>
  <si>
    <t>Added Expense to Income calc in F74</t>
  </si>
  <si>
    <t>Operating Cost per Unit</t>
  </si>
  <si>
    <t>Added Operating Cost per Unit calc in F75</t>
  </si>
  <si>
    <t>Added Alert to L24</t>
  </si>
  <si>
    <t>Input/Output- Operating Budget</t>
  </si>
  <si>
    <t>Added dropdown in column H13-H22 of input tab which feeds to column L13-L22 on output tab</t>
  </si>
  <si>
    <t>Reviwed 10/29/2024</t>
  </si>
  <si>
    <t>Reviewed 10/29/2024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</si>
</sst>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0.00;\$###0.00"/>
    <numFmt numFmtId="165" formatCode="\$#,##0.00;\$#,##0.00"/>
    <numFmt numFmtId="166" formatCode="&quot;$&quot;#,##0.00"/>
    <numFmt numFmtId="167" formatCode="0.0000%"/>
    <numFmt numFmtId="168" formatCode="General_)"/>
    <numFmt numFmtId="169" formatCode="&quot;$&quot;#,##0.0_);\(&quot;$&quot;#,##0.0\)"/>
  </numFmts>
  <fonts count="49" x14ac:knownFonts="1">
    <font>
      <sz val="10"/>
      <color rgb="FF000000"/>
      <name val="Times New Roman"/>
      <charset val="204"/>
    </font>
    <font>
      <sz val="11"/>
      <color rgb="FF000000"/>
      <name val="Times New Roman"/>
      <family val="1"/>
    </font>
    <font>
      <sz val="10"/>
      <color rgb="FF000000"/>
      <name val="Times New Roman"/>
      <family val="1"/>
    </font>
    <font>
      <sz val="10"/>
      <color rgb="FF000000"/>
      <name val="Times New Roman"/>
      <family val="1"/>
    </font>
    <font>
      <b/>
      <sz val="10"/>
      <color rgb="FF000000"/>
      <name val="Times New Roman"/>
      <family val="1"/>
    </font>
    <font>
      <b/>
      <sz val="10"/>
      <name val="Times New Roman"/>
      <family val="1"/>
    </font>
    <font>
      <sz val="9"/>
      <color rgb="FF000000"/>
      <name val="Times New Roman"/>
      <family val="1"/>
    </font>
    <font>
      <b/>
      <sz val="9"/>
      <name val="Times New Roman"/>
      <family val="1"/>
    </font>
    <font>
      <b/>
      <sz val="9"/>
      <color rgb="FF000000"/>
      <name val="Times New Roman"/>
      <family val="1"/>
    </font>
    <font>
      <sz val="9"/>
      <name val="Times New Roman"/>
      <family val="1"/>
    </font>
    <font>
      <sz val="10"/>
      <color rgb="FFFF0000"/>
      <name val="Times New Roman"/>
      <family val="1"/>
    </font>
    <font>
      <sz val="10"/>
      <color rgb="FF000000"/>
      <name val="Times New Roman"/>
      <family val="1"/>
    </font>
    <font>
      <sz val="10"/>
      <name val="Times New Roman"/>
      <family val="1"/>
    </font>
    <font>
      <sz val="10"/>
      <color theme="0"/>
      <name val="Times New Roman"/>
      <family val="1"/>
    </font>
    <font>
      <i/>
      <sz val="10"/>
      <name val="Times New Roman"/>
      <family val="1"/>
    </font>
    <font>
      <i/>
      <sz val="10"/>
      <color rgb="FF000000"/>
      <name val="Times New Roman"/>
      <family val="1"/>
    </font>
    <font>
      <b/>
      <sz val="10"/>
      <name val="Arial"/>
      <family val="2"/>
    </font>
    <font>
      <sz val="10"/>
      <name val="Arial"/>
      <family val="2"/>
    </font>
    <font>
      <sz val="10"/>
      <name val="Helv"/>
    </font>
    <font>
      <sz val="8"/>
      <name val="Arial"/>
      <family val="2"/>
    </font>
    <font>
      <sz val="10"/>
      <color rgb="FF000000"/>
      <name val="Arial"/>
      <family val="2"/>
    </font>
    <font>
      <b/>
      <sz val="9"/>
      <color rgb="FF000000"/>
      <name val="Arial"/>
      <family val="2"/>
    </font>
    <font>
      <sz val="9"/>
      <name val="Arial"/>
      <family val="2"/>
    </font>
    <font>
      <b/>
      <sz val="8"/>
      <name val="Arial"/>
      <family val="2"/>
    </font>
    <font>
      <b/>
      <u/>
      <sz val="10"/>
      <color rgb="FF000000"/>
      <name val="Times New Roman"/>
      <family val="1"/>
    </font>
    <font>
      <b/>
      <sz val="14"/>
      <color rgb="FF002060"/>
      <name val="Times New Roman"/>
      <family val="1"/>
    </font>
    <font>
      <b/>
      <sz val="12"/>
      <color rgb="FF002060"/>
      <name val="Times New Roman"/>
      <family val="1"/>
    </font>
    <font>
      <b/>
      <sz val="10"/>
      <color indexed="9"/>
      <name val="Arial"/>
      <family val="2"/>
    </font>
    <font>
      <i/>
      <sz val="10"/>
      <name val="Arial"/>
      <family val="2"/>
    </font>
    <font>
      <sz val="10"/>
      <color rgb="FFC00000"/>
      <name val="Arial"/>
      <family val="2"/>
    </font>
    <font>
      <sz val="10"/>
      <color rgb="FFC00000"/>
      <name val="Times New Roman"/>
      <family val="1"/>
    </font>
    <font>
      <i/>
      <sz val="10"/>
      <color rgb="FFC00000"/>
      <name val="Arial"/>
      <family val="2"/>
    </font>
    <font>
      <b/>
      <sz val="10"/>
      <color rgb="FFC00000"/>
      <name val="Arial"/>
      <family val="2"/>
    </font>
    <font>
      <b/>
      <sz val="10"/>
      <color rgb="FF0070C0"/>
      <name val="Times New Roman"/>
      <family val="1"/>
    </font>
    <font>
      <sz val="10"/>
      <color rgb="FF0070C0"/>
      <name val="Times New Roman"/>
      <family val="1"/>
    </font>
    <font>
      <sz val="9"/>
      <color rgb="FF0070C0"/>
      <name val="Times New Roman"/>
      <family val="1"/>
    </font>
    <font>
      <sz val="8"/>
      <color rgb="FF0070C0"/>
      <name val="Times New Roman"/>
      <family val="1"/>
    </font>
    <font>
      <sz val="7"/>
      <color rgb="FF0070C0"/>
      <name val="Times New Roman"/>
      <family val="1"/>
    </font>
    <font>
      <b/>
      <sz val="6"/>
      <color rgb="FF000000"/>
      <name val="Times New Roman"/>
      <family val="1"/>
    </font>
    <font>
      <sz val="6"/>
      <name val="Times New Roman"/>
      <family val="1"/>
    </font>
    <font>
      <sz val="8"/>
      <color rgb="FF000000"/>
      <name val="Times New Roman"/>
      <family val="1"/>
    </font>
    <font>
      <b/>
      <u/>
      <sz val="9"/>
      <color rgb="FF000000"/>
      <name val="Arial"/>
      <family val="2"/>
    </font>
    <font>
      <sz val="9"/>
      <color indexed="81"/>
      <name val="Tahoma"/>
      <family val="2"/>
    </font>
    <font>
      <b/>
      <sz val="9"/>
      <color indexed="81"/>
      <name val="Tahoma"/>
      <family val="2"/>
    </font>
    <font>
      <b/>
      <u/>
      <sz val="8"/>
      <color rgb="FF000000"/>
      <name val="Arial"/>
      <family val="2"/>
    </font>
    <font>
      <u/>
      <sz val="10"/>
      <color theme="10"/>
      <name val="Times New Roman"/>
      <family val="1"/>
    </font>
    <font>
      <b/>
      <sz val="10"/>
      <color theme="1"/>
      <name val="Times New Roman"/>
      <family val="1"/>
    </font>
    <font>
      <b/>
      <sz val="10"/>
      <color rgb="FFFF0000"/>
      <name val="Times New Roman"/>
      <family val="1"/>
    </font>
    <font>
      <sz val="8"/>
      <name val="Times New Roman"/>
      <family val="1"/>
    </font>
  </fonts>
  <fills count="22">
    <fill>
      <patternFill patternType="none"/>
    </fill>
    <fill>
      <patternFill patternType="gray125"/>
    </fill>
    <fill>
      <patternFill patternType="solid">
        <fgColor rgb="FFFFFFFF"/>
      </patternFill>
    </fill>
    <fill>
      <patternFill patternType="solid">
        <fgColor rgb="FFD2D2D2"/>
      </patternFill>
    </fill>
    <fill>
      <patternFill patternType="solid">
        <fgColor theme="0" tint="-0.14999847407452621"/>
        <bgColor indexed="64"/>
      </patternFill>
    </fill>
    <fill>
      <patternFill patternType="solid">
        <fgColor rgb="FFD2D2D2"/>
        <bgColor rgb="FFFFFFFF"/>
      </patternFill>
    </fill>
    <fill>
      <patternFill patternType="solid">
        <fgColor theme="0" tint="-0.14999847407452621"/>
        <bgColor rgb="FFFFFFFF"/>
      </patternFill>
    </fill>
    <fill>
      <patternFill patternType="solid">
        <fgColor rgb="FFFFFF99"/>
        <bgColor indexed="64"/>
      </patternFill>
    </fill>
    <fill>
      <patternFill patternType="solid">
        <fgColor rgb="FFFFFF99"/>
        <bgColor rgb="FFFFFFFF"/>
      </patternFill>
    </fill>
    <fill>
      <patternFill patternType="solid">
        <fgColor theme="0"/>
        <bgColor indexed="64"/>
      </patternFill>
    </fill>
    <fill>
      <patternFill patternType="solid">
        <fgColor theme="0" tint="-0.499984740745262"/>
        <bgColor indexed="64"/>
      </patternFill>
    </fill>
    <fill>
      <patternFill patternType="solid">
        <fgColor indexed="56"/>
        <bgColor indexed="64"/>
      </patternFill>
    </fill>
    <fill>
      <patternFill patternType="solid">
        <fgColor indexed="9"/>
        <bgColor indexed="64"/>
      </patternFill>
    </fill>
    <fill>
      <patternFill patternType="solid">
        <fgColor rgb="FF99FFCC"/>
        <bgColor indexed="64"/>
      </patternFill>
    </fill>
    <fill>
      <patternFill patternType="solid">
        <fgColor indexed="48"/>
        <bgColor indexed="64"/>
      </patternFill>
    </fill>
    <fill>
      <patternFill patternType="solid">
        <fgColor rgb="FFFFFFCC"/>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59999389629810485"/>
        <bgColor rgb="FFFFFFFF"/>
      </patternFill>
    </fill>
    <fill>
      <patternFill patternType="solid">
        <fgColor rgb="FF003366"/>
        <bgColor indexed="64"/>
      </patternFill>
    </fill>
    <fill>
      <patternFill patternType="solid">
        <fgColor theme="1" tint="0.499984740745262"/>
        <bgColor indexed="64"/>
      </patternFill>
    </fill>
    <fill>
      <patternFill patternType="gray0625">
        <bgColor theme="6" tint="0.59999389629810485"/>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auto="1"/>
      </top>
      <bottom/>
      <diagonal/>
    </border>
    <border>
      <left/>
      <right style="thin">
        <color indexed="64"/>
      </right>
      <top/>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indexed="64"/>
      </right>
      <top/>
      <bottom style="thin">
        <color theme="0" tint="-0.24994659260841701"/>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bottom style="thin">
        <color theme="0" tint="-0.14996795556505021"/>
      </bottom>
      <diagonal/>
    </border>
    <border>
      <left/>
      <right/>
      <top/>
      <bottom style="thin">
        <color theme="0" tint="-0.14996795556505021"/>
      </bottom>
      <diagonal/>
    </border>
    <border>
      <left/>
      <right style="thin">
        <color indexed="64"/>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style="thin">
        <color indexed="64"/>
      </right>
      <top style="thin">
        <color theme="0" tint="-0.14996795556505021"/>
      </top>
      <bottom/>
      <diagonal/>
    </border>
    <border>
      <left style="medium">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8"/>
      </top>
      <bottom style="thin">
        <color indexed="64"/>
      </bottom>
      <diagonal/>
    </border>
    <border>
      <left/>
      <right style="thin">
        <color theme="0" tint="-0.499984740745262"/>
      </right>
      <top style="thin">
        <color indexed="8"/>
      </top>
      <bottom style="thin">
        <color indexed="64"/>
      </bottom>
      <diagonal/>
    </border>
  </borders>
  <cellStyleXfs count="7">
    <xf numFmtId="0" fontId="0" fillId="0" borderId="0"/>
    <xf numFmtId="9" fontId="2" fillId="0" borderId="0" applyFont="0" applyFill="0" applyBorder="0" applyAlignment="0" applyProtection="0"/>
    <xf numFmtId="0" fontId="3" fillId="0" borderId="0"/>
    <xf numFmtId="43" fontId="11" fillId="0" borderId="0" applyFont="0" applyFill="0" applyBorder="0" applyAlignment="0" applyProtection="0"/>
    <xf numFmtId="44" fontId="11" fillId="0" borderId="0" applyFont="0" applyFill="0" applyBorder="0" applyAlignment="0" applyProtection="0"/>
    <xf numFmtId="168" fontId="18" fillId="0" borderId="0"/>
    <xf numFmtId="0" fontId="45" fillId="0" borderId="0" applyNumberFormat="0" applyFill="0" applyBorder="0" applyAlignment="0" applyProtection="0"/>
  </cellStyleXfs>
  <cellXfs count="574">
    <xf numFmtId="0" fontId="0" fillId="2" borderId="0" xfId="0" applyFill="1" applyAlignment="1">
      <alignment horizontal="left" vertical="top"/>
    </xf>
    <xf numFmtId="0" fontId="1" fillId="0" borderId="0" xfId="0" applyFont="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center"/>
    </xf>
    <xf numFmtId="0" fontId="1" fillId="0" borderId="0" xfId="0" applyFont="1" applyAlignment="1">
      <alignment horizontal="left" vertical="center"/>
    </xf>
    <xf numFmtId="0" fontId="6" fillId="2" borderId="0" xfId="0" applyFont="1" applyFill="1" applyAlignment="1">
      <alignment horizontal="left" vertical="top"/>
    </xf>
    <xf numFmtId="0" fontId="6" fillId="0" borderId="0" xfId="0" applyFont="1" applyAlignment="1">
      <alignment horizontal="left" vertical="top"/>
    </xf>
    <xf numFmtId="0" fontId="3" fillId="2" borderId="0" xfId="0" applyFont="1" applyFill="1" applyAlignment="1">
      <alignment horizontal="left" vertical="top"/>
    </xf>
    <xf numFmtId="165" fontId="10" fillId="0" borderId="0" xfId="0" applyNumberFormat="1" applyFont="1" applyAlignment="1">
      <alignment horizontal="center" vertical="center"/>
    </xf>
    <xf numFmtId="165" fontId="4" fillId="0" borderId="0" xfId="0" applyNumberFormat="1" applyFont="1" applyAlignment="1">
      <alignment vertical="center"/>
    </xf>
    <xf numFmtId="10" fontId="5" fillId="0" borderId="0" xfId="1" applyNumberFormat="1" applyFont="1" applyFill="1" applyBorder="1" applyAlignment="1">
      <alignment horizontal="right" vertical="center"/>
    </xf>
    <xf numFmtId="0" fontId="5" fillId="0" borderId="0" xfId="0" applyFont="1" applyAlignment="1">
      <alignment vertical="center"/>
    </xf>
    <xf numFmtId="164" fontId="8" fillId="4" borderId="4" xfId="0" applyNumberFormat="1" applyFont="1" applyFill="1" applyBorder="1" applyAlignment="1">
      <alignment horizontal="center" vertical="top"/>
    </xf>
    <xf numFmtId="165" fontId="8" fillId="0" borderId="0" xfId="0" applyNumberFormat="1" applyFont="1" applyAlignment="1">
      <alignment horizontal="right" vertical="top"/>
    </xf>
    <xf numFmtId="10" fontId="9" fillId="0" borderId="0" xfId="1" applyNumberFormat="1" applyFont="1" applyFill="1" applyBorder="1" applyAlignment="1">
      <alignment horizontal="right" vertical="top"/>
    </xf>
    <xf numFmtId="0" fontId="4" fillId="0" borderId="0" xfId="0" applyFont="1" applyAlignment="1">
      <alignment horizontal="left" vertical="top"/>
    </xf>
    <xf numFmtId="0" fontId="6" fillId="0" borderId="30" xfId="0" applyFont="1" applyBorder="1" applyAlignment="1">
      <alignment vertical="center"/>
    </xf>
    <xf numFmtId="0" fontId="6" fillId="0" borderId="31" xfId="0" applyFont="1" applyBorder="1" applyAlignment="1">
      <alignment vertical="center"/>
    </xf>
    <xf numFmtId="0" fontId="5" fillId="2" borderId="0" xfId="0" applyFont="1" applyFill="1" applyAlignment="1">
      <alignment horizontal="center" vertical="top"/>
    </xf>
    <xf numFmtId="0" fontId="2" fillId="2" borderId="0" xfId="0" applyFont="1" applyFill="1" applyAlignment="1">
      <alignment horizontal="left" vertical="top"/>
    </xf>
    <xf numFmtId="0" fontId="2" fillId="0" borderId="0" xfId="0" applyFont="1" applyAlignment="1">
      <alignment horizontal="left" vertical="top"/>
    </xf>
    <xf numFmtId="0" fontId="5" fillId="2" borderId="0" xfId="0" applyFont="1" applyFill="1" applyAlignment="1">
      <alignment vertical="top"/>
    </xf>
    <xf numFmtId="0" fontId="2" fillId="0" borderId="0" xfId="0" applyFont="1" applyAlignment="1">
      <alignment vertical="top"/>
    </xf>
    <xf numFmtId="0" fontId="5" fillId="0" borderId="0" xfId="0" applyFont="1" applyAlignment="1">
      <alignment vertical="top"/>
    </xf>
    <xf numFmtId="0" fontId="4" fillId="2" borderId="0" xfId="0" applyFont="1" applyFill="1" applyAlignment="1">
      <alignment horizontal="left" vertical="center"/>
    </xf>
    <xf numFmtId="166" fontId="5" fillId="0" borderId="0" xfId="0" applyNumberFormat="1" applyFont="1" applyAlignment="1">
      <alignment horizontal="center" vertical="top"/>
    </xf>
    <xf numFmtId="10" fontId="13" fillId="2" borderId="0" xfId="1" applyNumberFormat="1" applyFont="1" applyFill="1" applyBorder="1" applyAlignment="1">
      <alignment horizontal="right" vertical="top"/>
    </xf>
    <xf numFmtId="165" fontId="10" fillId="0" borderId="0" xfId="0" applyNumberFormat="1" applyFont="1" applyAlignment="1">
      <alignment horizontal="center" vertical="top"/>
    </xf>
    <xf numFmtId="0" fontId="4" fillId="4" borderId="1" xfId="0" applyFont="1" applyFill="1" applyBorder="1" applyAlignment="1">
      <alignment horizontal="center" vertical="top"/>
    </xf>
    <xf numFmtId="164" fontId="4" fillId="4" borderId="1" xfId="0" applyNumberFormat="1" applyFont="1" applyFill="1" applyBorder="1" applyAlignment="1">
      <alignment horizontal="center" vertical="top" wrapText="1"/>
    </xf>
    <xf numFmtId="8" fontId="4" fillId="4" borderId="1" xfId="0" applyNumberFormat="1" applyFont="1" applyFill="1" applyBorder="1" applyAlignment="1">
      <alignment horizontal="center" vertical="top"/>
    </xf>
    <xf numFmtId="0" fontId="2" fillId="2" borderId="0" xfId="0" applyFont="1" applyFill="1" applyAlignment="1">
      <alignment horizontal="left" vertical="center"/>
    </xf>
    <xf numFmtId="164" fontId="10" fillId="2" borderId="0" xfId="0" applyNumberFormat="1" applyFont="1" applyFill="1" applyAlignment="1">
      <alignment vertical="center"/>
    </xf>
    <xf numFmtId="0" fontId="4" fillId="0" borderId="0" xfId="0" applyFont="1" applyAlignment="1">
      <alignment vertical="center"/>
    </xf>
    <xf numFmtId="0" fontId="5" fillId="4" borderId="6" xfId="0" applyFont="1" applyFill="1" applyBorder="1" applyAlignment="1">
      <alignment vertical="top"/>
    </xf>
    <xf numFmtId="0" fontId="5" fillId="4" borderId="7" xfId="0" applyFont="1" applyFill="1" applyBorder="1" applyAlignment="1">
      <alignment vertical="top"/>
    </xf>
    <xf numFmtId="0" fontId="5" fillId="0" borderId="0" xfId="0" applyFont="1" applyAlignment="1">
      <alignment horizontal="center" vertical="top"/>
    </xf>
    <xf numFmtId="10" fontId="5" fillId="0" borderId="0" xfId="1" applyNumberFormat="1" applyFont="1" applyFill="1" applyBorder="1" applyAlignment="1">
      <alignment horizontal="center" vertical="top"/>
    </xf>
    <xf numFmtId="0" fontId="2" fillId="0" borderId="6" xfId="0" applyFont="1" applyBorder="1" applyAlignment="1">
      <alignment horizontal="left" vertical="top"/>
    </xf>
    <xf numFmtId="0" fontId="5" fillId="0" borderId="11" xfId="0" applyFont="1" applyBorder="1" applyAlignment="1">
      <alignment vertical="top"/>
    </xf>
    <xf numFmtId="0" fontId="2" fillId="0" borderId="6" xfId="0" applyFont="1" applyBorder="1" applyAlignment="1">
      <alignment horizontal="left" vertical="center"/>
    </xf>
    <xf numFmtId="0" fontId="2" fillId="2" borderId="6" xfId="0" applyFont="1" applyFill="1" applyBorder="1" applyAlignment="1">
      <alignment horizontal="left" vertical="center"/>
    </xf>
    <xf numFmtId="0" fontId="14" fillId="0" borderId="13" xfId="0" applyFont="1" applyBorder="1" applyAlignment="1">
      <alignment horizontal="right" vertical="top"/>
    </xf>
    <xf numFmtId="0" fontId="5" fillId="0" borderId="6" xfId="0" applyFont="1" applyBorder="1" applyAlignment="1">
      <alignment vertical="center"/>
    </xf>
    <xf numFmtId="0" fontId="2" fillId="0" borderId="7" xfId="0" applyFont="1" applyBorder="1" applyAlignment="1">
      <alignment vertical="center"/>
    </xf>
    <xf numFmtId="165" fontId="2" fillId="0" borderId="0" xfId="0" applyNumberFormat="1" applyFont="1" applyAlignment="1">
      <alignment horizontal="right" vertical="center"/>
    </xf>
    <xf numFmtId="10" fontId="12" fillId="0" borderId="0" xfId="1" applyNumberFormat="1" applyFont="1" applyFill="1" applyBorder="1" applyAlignment="1">
      <alignment horizontal="right" vertical="center"/>
    </xf>
    <xf numFmtId="0" fontId="5" fillId="4" borderId="6" xfId="0" applyFont="1" applyFill="1" applyBorder="1" applyAlignment="1">
      <alignment vertical="center"/>
    </xf>
    <xf numFmtId="0" fontId="5" fillId="4" borderId="7" xfId="0" applyFont="1" applyFill="1" applyBorder="1" applyAlignment="1">
      <alignment vertical="center"/>
    </xf>
    <xf numFmtId="0" fontId="2" fillId="0" borderId="0" xfId="0" applyFont="1" applyAlignment="1">
      <alignment horizontal="right" vertical="center"/>
    </xf>
    <xf numFmtId="10" fontId="13" fillId="0" borderId="0" xfId="1" applyNumberFormat="1" applyFont="1" applyFill="1" applyBorder="1" applyAlignment="1">
      <alignment horizontal="right" vertical="center"/>
    </xf>
    <xf numFmtId="0" fontId="2" fillId="0" borderId="0" xfId="0" applyFont="1" applyAlignment="1">
      <alignment horizontal="left" vertical="center"/>
    </xf>
    <xf numFmtId="0" fontId="5" fillId="0" borderId="7" xfId="0" applyFont="1" applyBorder="1" applyAlignment="1">
      <alignment vertical="center"/>
    </xf>
    <xf numFmtId="0" fontId="2" fillId="2" borderId="6" xfId="0" applyFont="1" applyFill="1" applyBorder="1" applyAlignment="1">
      <alignment horizontal="left" vertical="top"/>
    </xf>
    <xf numFmtId="10" fontId="2" fillId="2" borderId="6" xfId="1" applyNumberFormat="1" applyFont="1" applyFill="1" applyBorder="1" applyAlignment="1">
      <alignment horizontal="left" vertical="center"/>
    </xf>
    <xf numFmtId="165" fontId="2" fillId="0" borderId="0" xfId="0" applyNumberFormat="1" applyFont="1" applyAlignment="1">
      <alignment vertical="center"/>
    </xf>
    <xf numFmtId="0" fontId="2" fillId="0" borderId="0" xfId="0" applyFont="1" applyAlignment="1">
      <alignment vertical="center"/>
    </xf>
    <xf numFmtId="4" fontId="2" fillId="2" borderId="6" xfId="0" applyNumberFormat="1" applyFont="1" applyFill="1" applyBorder="1" applyAlignment="1">
      <alignment horizontal="left" vertical="center"/>
    </xf>
    <xf numFmtId="164" fontId="2" fillId="0" borderId="0" xfId="0" applyNumberFormat="1" applyFont="1" applyAlignment="1">
      <alignment vertical="center"/>
    </xf>
    <xf numFmtId="4" fontId="2" fillId="2" borderId="0" xfId="0" applyNumberFormat="1" applyFont="1" applyFill="1" applyAlignment="1">
      <alignment horizontal="left" vertical="center"/>
    </xf>
    <xf numFmtId="4" fontId="2" fillId="0" borderId="0" xfId="0" applyNumberFormat="1" applyFont="1" applyAlignment="1">
      <alignment horizontal="left" vertical="center"/>
    </xf>
    <xf numFmtId="165" fontId="15" fillId="0" borderId="0" xfId="0" applyNumberFormat="1" applyFont="1" applyAlignment="1">
      <alignment vertical="center"/>
    </xf>
    <xf numFmtId="165" fontId="15" fillId="0" borderId="0" xfId="0" applyNumberFormat="1" applyFont="1" applyAlignment="1">
      <alignment horizontal="right" vertical="center"/>
    </xf>
    <xf numFmtId="0" fontId="4" fillId="0" borderId="6" xfId="0" applyFont="1" applyBorder="1" applyAlignment="1">
      <alignment horizontal="left" vertical="top"/>
    </xf>
    <xf numFmtId="0" fontId="5" fillId="0" borderId="8" xfId="0" applyFont="1" applyBorder="1" applyAlignment="1">
      <alignment vertical="center"/>
    </xf>
    <xf numFmtId="0" fontId="4" fillId="4" borderId="6" xfId="0" applyFont="1" applyFill="1" applyBorder="1" applyAlignment="1">
      <alignment horizontal="left" vertical="center"/>
    </xf>
    <xf numFmtId="0" fontId="5" fillId="4" borderId="8" xfId="0" applyFont="1" applyFill="1" applyBorder="1" applyAlignment="1">
      <alignmen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0" fontId="4" fillId="4" borderId="9" xfId="0" applyFont="1" applyFill="1" applyBorder="1" applyAlignment="1">
      <alignment horizontal="center" vertical="top"/>
    </xf>
    <xf numFmtId="0" fontId="4" fillId="4" borderId="9" xfId="0" applyFont="1" applyFill="1" applyBorder="1" applyAlignment="1">
      <alignment horizontal="center" vertical="top" wrapText="1"/>
    </xf>
    <xf numFmtId="0" fontId="5" fillId="4" borderId="4" xfId="0" applyFont="1" applyFill="1" applyBorder="1" applyAlignment="1">
      <alignment horizontal="center" vertical="top" wrapText="1"/>
    </xf>
    <xf numFmtId="0" fontId="2" fillId="0" borderId="1" xfId="0" applyFont="1" applyBorder="1" applyAlignment="1">
      <alignment horizontal="lef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6" fillId="0" borderId="32" xfId="0" applyFont="1" applyBorder="1" applyAlignment="1">
      <alignment vertical="center"/>
    </xf>
    <xf numFmtId="0" fontId="6" fillId="0" borderId="37" xfId="0" applyFont="1" applyBorder="1" applyAlignment="1">
      <alignment vertical="center"/>
    </xf>
    <xf numFmtId="0" fontId="6" fillId="0" borderId="34" xfId="0" applyFont="1" applyBorder="1" applyAlignment="1">
      <alignment vertical="center"/>
    </xf>
    <xf numFmtId="0" fontId="6" fillId="0" borderId="35" xfId="0" applyFont="1" applyBorder="1" applyAlignment="1">
      <alignment vertical="center"/>
    </xf>
    <xf numFmtId="0" fontId="15" fillId="2" borderId="13" xfId="0" applyFont="1" applyFill="1" applyBorder="1" applyAlignment="1">
      <alignment horizontal="right" vertical="top"/>
    </xf>
    <xf numFmtId="0" fontId="15" fillId="2" borderId="13" xfId="0" applyFont="1" applyFill="1" applyBorder="1" applyAlignment="1">
      <alignment horizontal="right" vertical="center"/>
    </xf>
    <xf numFmtId="0" fontId="16" fillId="0" borderId="1" xfId="0" applyFont="1" applyBorder="1"/>
    <xf numFmtId="0" fontId="17" fillId="0" borderId="1" xfId="0" applyFont="1" applyBorder="1"/>
    <xf numFmtId="0" fontId="17" fillId="0" borderId="6" xfId="0" applyFont="1" applyBorder="1"/>
    <xf numFmtId="0" fontId="4" fillId="4" borderId="1" xfId="0" applyFont="1" applyFill="1" applyBorder="1" applyAlignment="1">
      <alignment horizontal="center" vertical="top" wrapText="1"/>
    </xf>
    <xf numFmtId="0" fontId="17" fillId="0" borderId="1" xfId="0" applyFont="1" applyBorder="1" applyAlignment="1">
      <alignment horizontal="left"/>
    </xf>
    <xf numFmtId="168" fontId="19" fillId="0" borderId="2" xfId="5" quotePrefix="1" applyFont="1" applyBorder="1" applyAlignment="1">
      <alignment horizontal="center" vertical="center"/>
    </xf>
    <xf numFmtId="168" fontId="19" fillId="0" borderId="14" xfId="5" quotePrefix="1" applyFont="1" applyBorder="1" applyAlignment="1">
      <alignment horizontal="center" vertical="center"/>
    </xf>
    <xf numFmtId="0" fontId="20" fillId="2" borderId="0" xfId="0" applyFont="1" applyFill="1" applyAlignment="1">
      <alignment horizontal="left" vertical="top"/>
    </xf>
    <xf numFmtId="0" fontId="21" fillId="2" borderId="41" xfId="0" applyFont="1" applyFill="1" applyBorder="1" applyAlignment="1">
      <alignment horizontal="center" vertical="top"/>
    </xf>
    <xf numFmtId="168" fontId="17" fillId="0" borderId="0" xfId="5" applyFont="1" applyAlignment="1">
      <alignment horizontal="center" vertical="center"/>
    </xf>
    <xf numFmtId="5" fontId="17" fillId="0" borderId="0" xfId="5" applyNumberFormat="1" applyFont="1" applyAlignment="1">
      <alignment horizontal="center" vertical="center"/>
    </xf>
    <xf numFmtId="5" fontId="17" fillId="0" borderId="0" xfId="5" quotePrefix="1" applyNumberFormat="1" applyFont="1" applyAlignment="1">
      <alignment horizontal="right" vertical="center"/>
    </xf>
    <xf numFmtId="5" fontId="23" fillId="0" borderId="9" xfId="5" applyNumberFormat="1" applyFont="1" applyBorder="1" applyAlignment="1">
      <alignment horizontal="centerContinuous" vertical="center"/>
    </xf>
    <xf numFmtId="0" fontId="4" fillId="0" borderId="0" xfId="0" applyFont="1" applyAlignment="1">
      <alignment horizontal="center" vertical="top" wrapText="1"/>
    </xf>
    <xf numFmtId="166" fontId="2" fillId="0" borderId="0" xfId="0" applyNumberFormat="1" applyFont="1" applyAlignment="1">
      <alignment vertical="center"/>
    </xf>
    <xf numFmtId="0" fontId="17" fillId="0" borderId="0" xfId="2" applyFont="1" applyAlignment="1">
      <alignment vertical="center"/>
    </xf>
    <xf numFmtId="0" fontId="16" fillId="0" borderId="0" xfId="2" applyFont="1" applyAlignment="1">
      <alignment vertical="center"/>
    </xf>
    <xf numFmtId="0" fontId="27" fillId="11" borderId="0" xfId="2" applyFont="1" applyFill="1" applyAlignment="1">
      <alignment vertical="center"/>
    </xf>
    <xf numFmtId="0" fontId="27" fillId="0" borderId="0" xfId="2" applyFont="1" applyAlignment="1">
      <alignment vertical="center"/>
    </xf>
    <xf numFmtId="0" fontId="17" fillId="0" borderId="0" xfId="2" applyFont="1" applyAlignment="1">
      <alignment vertical="center" wrapText="1"/>
    </xf>
    <xf numFmtId="0" fontId="17" fillId="0" borderId="0" xfId="2" applyFont="1" applyAlignment="1">
      <alignment horizontal="right" vertical="top"/>
    </xf>
    <xf numFmtId="0" fontId="28" fillId="0" borderId="0" xfId="2" applyFont="1" applyAlignment="1">
      <alignment horizontal="right" vertical="center"/>
    </xf>
    <xf numFmtId="0" fontId="28" fillId="0" borderId="0" xfId="2" applyFont="1" applyAlignment="1">
      <alignment horizontal="left" vertical="center"/>
    </xf>
    <xf numFmtId="0" fontId="17" fillId="0" borderId="0" xfId="2" applyFont="1" applyAlignment="1">
      <alignment horizontal="right" vertical="center"/>
    </xf>
    <xf numFmtId="0" fontId="17" fillId="0" borderId="0" xfId="2" applyFont="1" applyAlignment="1">
      <alignment horizontal="left" vertical="center"/>
    </xf>
    <xf numFmtId="0" fontId="12" fillId="0" borderId="0" xfId="2" applyFont="1" applyAlignment="1">
      <alignment vertical="center"/>
    </xf>
    <xf numFmtId="0" fontId="12" fillId="0" borderId="0" xfId="2" applyFont="1" applyAlignment="1">
      <alignment vertical="center" wrapText="1"/>
    </xf>
    <xf numFmtId="0" fontId="31" fillId="0" borderId="0" xfId="2" applyFont="1" applyAlignment="1">
      <alignment horizontal="left" vertical="top"/>
    </xf>
    <xf numFmtId="0" fontId="29" fillId="0" borderId="0" xfId="2" applyFont="1" applyAlignment="1">
      <alignment horizontal="left" vertical="top"/>
    </xf>
    <xf numFmtId="0" fontId="29" fillId="0" borderId="0" xfId="2" applyFont="1" applyAlignment="1">
      <alignment vertical="top"/>
    </xf>
    <xf numFmtId="0" fontId="30" fillId="0" borderId="0" xfId="2" applyFont="1" applyAlignment="1">
      <alignment vertical="center"/>
    </xf>
    <xf numFmtId="0" fontId="30" fillId="0" borderId="0" xfId="2" applyFont="1" applyAlignment="1">
      <alignment vertical="center" wrapText="1"/>
    </xf>
    <xf numFmtId="0" fontId="24" fillId="2" borderId="0" xfId="0" applyFont="1" applyFill="1" applyAlignment="1">
      <alignment horizontal="left" vertical="top"/>
    </xf>
    <xf numFmtId="0" fontId="32" fillId="0" borderId="0" xfId="2" applyFont="1" applyAlignment="1">
      <alignment horizontal="right" vertical="center"/>
    </xf>
    <xf numFmtId="0" fontId="29" fillId="0" borderId="0" xfId="2" applyFont="1" applyAlignment="1">
      <alignment horizontal="right" vertical="center"/>
    </xf>
    <xf numFmtId="0" fontId="24" fillId="2" borderId="0" xfId="0" applyFont="1" applyFill="1" applyAlignment="1">
      <alignment horizontal="left" vertical="top" wrapText="1"/>
    </xf>
    <xf numFmtId="0" fontId="28" fillId="0" borderId="6" xfId="2" applyFont="1" applyBorder="1" applyAlignment="1">
      <alignment vertical="center"/>
    </xf>
    <xf numFmtId="0" fontId="28" fillId="0" borderId="8" xfId="2" applyFont="1" applyBorder="1" applyAlignment="1">
      <alignment vertical="center"/>
    </xf>
    <xf numFmtId="0" fontId="17" fillId="13" borderId="4" xfId="2" applyFont="1" applyFill="1" applyBorder="1" applyAlignment="1">
      <alignment vertical="center"/>
    </xf>
    <xf numFmtId="0" fontId="28" fillId="0" borderId="9" xfId="2" applyFont="1" applyBorder="1" applyAlignment="1">
      <alignment vertical="center"/>
    </xf>
    <xf numFmtId="0" fontId="28" fillId="0" borderId="10" xfId="2" applyFont="1" applyBorder="1" applyAlignment="1">
      <alignment vertical="center"/>
    </xf>
    <xf numFmtId="0" fontId="17" fillId="13" borderId="2" xfId="2" applyFont="1" applyFill="1" applyBorder="1" applyAlignment="1">
      <alignment vertical="center"/>
    </xf>
    <xf numFmtId="0" fontId="33" fillId="7" borderId="10" xfId="0" applyFont="1" applyFill="1" applyBorder="1" applyAlignment="1" applyProtection="1">
      <alignment horizontal="left" vertical="top"/>
      <protection locked="0"/>
    </xf>
    <xf numFmtId="1" fontId="34" fillId="7" borderId="11" xfId="0" applyNumberFormat="1" applyFont="1" applyFill="1" applyBorder="1" applyAlignment="1" applyProtection="1">
      <alignment horizontal="center" vertical="top"/>
      <protection locked="0"/>
    </xf>
    <xf numFmtId="1" fontId="34" fillId="7" borderId="4" xfId="0" applyNumberFormat="1" applyFont="1" applyFill="1" applyBorder="1" applyAlignment="1" applyProtection="1">
      <alignment horizontal="center" vertical="top"/>
      <protection locked="0"/>
    </xf>
    <xf numFmtId="1" fontId="34" fillId="7" borderId="7" xfId="0" applyNumberFormat="1" applyFont="1" applyFill="1" applyBorder="1" applyAlignment="1" applyProtection="1">
      <alignment horizontal="center" vertical="top"/>
      <protection locked="0"/>
    </xf>
    <xf numFmtId="1" fontId="34" fillId="7" borderId="1" xfId="0" applyNumberFormat="1" applyFont="1" applyFill="1" applyBorder="1" applyAlignment="1" applyProtection="1">
      <alignment horizontal="center" vertical="top"/>
      <protection locked="0"/>
    </xf>
    <xf numFmtId="3" fontId="34" fillId="7" borderId="7" xfId="3" applyNumberFormat="1" applyFont="1" applyFill="1" applyBorder="1" applyAlignment="1" applyProtection="1">
      <alignment vertical="center"/>
      <protection locked="0"/>
    </xf>
    <xf numFmtId="166" fontId="35" fillId="7" borderId="1" xfId="0" applyNumberFormat="1" applyFont="1" applyFill="1" applyBorder="1" applyAlignment="1" applyProtection="1">
      <alignment horizontal="right" vertical="center"/>
      <protection locked="0"/>
    </xf>
    <xf numFmtId="166" fontId="35" fillId="7" borderId="7" xfId="0" applyNumberFormat="1" applyFont="1" applyFill="1" applyBorder="1" applyAlignment="1" applyProtection="1">
      <alignment horizontal="right" vertical="center"/>
      <protection locked="0"/>
    </xf>
    <xf numFmtId="166" fontId="35" fillId="8" borderId="1" xfId="0" applyNumberFormat="1" applyFont="1" applyFill="1" applyBorder="1" applyAlignment="1" applyProtection="1">
      <alignment horizontal="right" vertical="top"/>
      <protection locked="0"/>
    </xf>
    <xf numFmtId="0" fontId="17" fillId="7" borderId="2" xfId="2" applyFont="1" applyFill="1" applyBorder="1" applyAlignment="1">
      <alignment vertical="center"/>
    </xf>
    <xf numFmtId="0" fontId="17" fillId="7" borderId="4" xfId="2" applyFont="1" applyFill="1" applyBorder="1" applyAlignment="1">
      <alignment vertical="center"/>
    </xf>
    <xf numFmtId="10" fontId="37" fillId="7" borderId="1" xfId="1" applyNumberFormat="1" applyFont="1" applyFill="1" applyBorder="1" applyAlignment="1" applyProtection="1">
      <alignment vertical="center"/>
      <protection locked="0"/>
    </xf>
    <xf numFmtId="167" fontId="34" fillId="7" borderId="54" xfId="0" applyNumberFormat="1" applyFont="1" applyFill="1" applyBorder="1" applyAlignment="1" applyProtection="1">
      <alignment horizontal="center" vertical="top"/>
      <protection locked="0"/>
    </xf>
    <xf numFmtId="167" fontId="34" fillId="7" borderId="55" xfId="0" applyNumberFormat="1" applyFont="1" applyFill="1" applyBorder="1" applyAlignment="1" applyProtection="1">
      <alignment horizontal="center" vertical="top"/>
      <protection locked="0"/>
    </xf>
    <xf numFmtId="166" fontId="12" fillId="0" borderId="0" xfId="0" applyNumberFormat="1" applyFont="1" applyAlignment="1">
      <alignment vertical="center"/>
    </xf>
    <xf numFmtId="166" fontId="35" fillId="7" borderId="1" xfId="0" applyNumberFormat="1" applyFont="1" applyFill="1" applyBorder="1" applyAlignment="1" applyProtection="1">
      <alignment vertical="top"/>
      <protection locked="0"/>
    </xf>
    <xf numFmtId="166" fontId="7" fillId="0" borderId="0" xfId="0" applyNumberFormat="1" applyFont="1" applyAlignment="1">
      <alignment horizontal="right" vertical="center"/>
    </xf>
    <xf numFmtId="165" fontId="6" fillId="9" borderId="51" xfId="0" applyNumberFormat="1" applyFont="1" applyFill="1" applyBorder="1" applyAlignment="1">
      <alignment horizontal="right" vertical="center"/>
    </xf>
    <xf numFmtId="0" fontId="38" fillId="4" borderId="1" xfId="0" applyFont="1" applyFill="1" applyBorder="1" applyAlignment="1">
      <alignment horizontal="center" vertical="center" wrapText="1"/>
    </xf>
    <xf numFmtId="165" fontId="4" fillId="0" borderId="9" xfId="0" applyNumberFormat="1" applyFont="1" applyBorder="1" applyAlignment="1">
      <alignment vertical="center"/>
    </xf>
    <xf numFmtId="166" fontId="7" fillId="0" borderId="51" xfId="0" applyNumberFormat="1" applyFont="1" applyBorder="1" applyAlignment="1">
      <alignment horizontal="right" vertical="center"/>
    </xf>
    <xf numFmtId="165" fontId="6" fillId="0" borderId="51" xfId="0" applyNumberFormat="1" applyFont="1" applyBorder="1" applyAlignment="1">
      <alignment horizontal="right" vertical="center"/>
    </xf>
    <xf numFmtId="166" fontId="7" fillId="0" borderId="13" xfId="0" applyNumberFormat="1" applyFont="1" applyBorder="1" applyAlignment="1">
      <alignment horizontal="right" vertical="center"/>
    </xf>
    <xf numFmtId="165" fontId="6" fillId="0" borderId="9" xfId="0" applyNumberFormat="1" applyFont="1" applyBorder="1" applyAlignment="1">
      <alignment vertical="center"/>
    </xf>
    <xf numFmtId="166" fontId="8" fillId="0" borderId="51" xfId="0" applyNumberFormat="1" applyFont="1" applyBorder="1" applyAlignment="1">
      <alignment horizontal="right" vertical="center"/>
    </xf>
    <xf numFmtId="166" fontId="8" fillId="0" borderId="13" xfId="0" applyNumberFormat="1" applyFont="1" applyBorder="1" applyAlignment="1">
      <alignment horizontal="right" vertical="center"/>
    </xf>
    <xf numFmtId="2" fontId="7" fillId="0" borderId="13" xfId="0" applyNumberFormat="1" applyFont="1" applyBorder="1" applyAlignment="1">
      <alignment horizontal="right" vertical="center"/>
    </xf>
    <xf numFmtId="1" fontId="34" fillId="7" borderId="52" xfId="0" applyNumberFormat="1" applyFont="1" applyFill="1" applyBorder="1" applyAlignment="1" applyProtection="1">
      <alignment horizontal="center" vertical="top"/>
      <protection locked="0"/>
    </xf>
    <xf numFmtId="1" fontId="34" fillId="7" borderId="49" xfId="0" applyNumberFormat="1" applyFont="1" applyFill="1" applyBorder="1" applyAlignment="1" applyProtection="1">
      <alignment horizontal="center" vertical="top"/>
      <protection locked="0"/>
    </xf>
    <xf numFmtId="167" fontId="34" fillId="7" borderId="56" xfId="0" applyNumberFormat="1" applyFont="1" applyFill="1" applyBorder="1" applyAlignment="1" applyProtection="1">
      <alignment horizontal="center" vertical="top"/>
      <protection locked="0"/>
    </xf>
    <xf numFmtId="0" fontId="4" fillId="0" borderId="16" xfId="0" applyFont="1" applyBorder="1" applyAlignment="1">
      <alignment vertical="center"/>
    </xf>
    <xf numFmtId="10" fontId="12" fillId="0" borderId="51" xfId="1" applyNumberFormat="1" applyFont="1" applyFill="1" applyBorder="1" applyAlignment="1">
      <alignment vertical="center"/>
    </xf>
    <xf numFmtId="166" fontId="12" fillId="0" borderId="16" xfId="0" applyNumberFormat="1" applyFont="1" applyBorder="1" applyAlignment="1">
      <alignment vertical="center"/>
    </xf>
    <xf numFmtId="10" fontId="12" fillId="0" borderId="13" xfId="1" applyNumberFormat="1" applyFont="1" applyFill="1" applyBorder="1" applyAlignment="1">
      <alignment vertical="center"/>
    </xf>
    <xf numFmtId="0" fontId="5" fillId="2" borderId="0" xfId="0" applyFont="1" applyFill="1" applyAlignment="1">
      <alignment horizontal="right" vertical="top"/>
    </xf>
    <xf numFmtId="10" fontId="13" fillId="2" borderId="0" xfId="1" applyNumberFormat="1" applyFont="1" applyFill="1" applyBorder="1" applyAlignment="1" applyProtection="1">
      <alignment horizontal="right" vertical="top"/>
    </xf>
    <xf numFmtId="0" fontId="4" fillId="4" borderId="10" xfId="0" applyFont="1" applyFill="1" applyBorder="1" applyAlignment="1">
      <alignment vertical="center"/>
    </xf>
    <xf numFmtId="0" fontId="4" fillId="4" borderId="8" xfId="0" applyFont="1" applyFill="1" applyBorder="1" applyAlignment="1">
      <alignment vertical="center"/>
    </xf>
    <xf numFmtId="0" fontId="4" fillId="4" borderId="7" xfId="0" applyFont="1" applyFill="1" applyBorder="1" applyAlignment="1">
      <alignment vertical="center"/>
    </xf>
    <xf numFmtId="10" fontId="5" fillId="0" borderId="0" xfId="1" applyNumberFormat="1" applyFont="1" applyFill="1" applyBorder="1" applyAlignment="1" applyProtection="1">
      <alignment horizontal="center" vertical="top"/>
    </xf>
    <xf numFmtId="10" fontId="12" fillId="0" borderId="0" xfId="1" applyNumberFormat="1" applyFont="1" applyFill="1" applyBorder="1" applyAlignment="1" applyProtection="1">
      <alignment horizontal="right" vertical="center"/>
    </xf>
    <xf numFmtId="10" fontId="13" fillId="0" borderId="0" xfId="1" applyNumberFormat="1" applyFont="1" applyFill="1" applyBorder="1" applyAlignment="1" applyProtection="1">
      <alignment horizontal="right" vertical="center"/>
    </xf>
    <xf numFmtId="10" fontId="2" fillId="2" borderId="6" xfId="1" applyNumberFormat="1" applyFont="1" applyFill="1" applyBorder="1" applyAlignment="1" applyProtection="1">
      <alignment horizontal="left" vertical="center"/>
    </xf>
    <xf numFmtId="10" fontId="5" fillId="0" borderId="0" xfId="1" applyNumberFormat="1" applyFont="1" applyFill="1" applyBorder="1" applyAlignment="1" applyProtection="1">
      <alignment horizontal="right" vertical="center"/>
    </xf>
    <xf numFmtId="10" fontId="12" fillId="17" borderId="1" xfId="1" applyNumberFormat="1" applyFont="1" applyFill="1" applyBorder="1" applyAlignment="1" applyProtection="1">
      <alignment vertical="center"/>
    </xf>
    <xf numFmtId="166" fontId="12" fillId="17" borderId="1" xfId="0" applyNumberFormat="1" applyFont="1" applyFill="1" applyBorder="1" applyAlignment="1">
      <alignment vertical="center"/>
    </xf>
    <xf numFmtId="0" fontId="7" fillId="3" borderId="6" xfId="0" applyFont="1" applyFill="1" applyBorder="1" applyAlignment="1">
      <alignment horizontal="center" vertical="center" wrapText="1"/>
    </xf>
    <xf numFmtId="10" fontId="6" fillId="4" borderId="6" xfId="0" applyNumberFormat="1" applyFont="1" applyFill="1" applyBorder="1" applyAlignment="1">
      <alignment vertical="top"/>
    </xf>
    <xf numFmtId="10" fontId="6" fillId="4" borderId="8" xfId="0" applyNumberFormat="1" applyFont="1" applyFill="1" applyBorder="1" applyAlignment="1">
      <alignment vertical="top"/>
    </xf>
    <xf numFmtId="10" fontId="8" fillId="4" borderId="6" xfId="0" applyNumberFormat="1" applyFont="1" applyFill="1" applyBorder="1" applyAlignment="1">
      <alignment vertical="center"/>
    </xf>
    <xf numFmtId="10" fontId="8" fillId="4" borderId="8" xfId="0" applyNumberFormat="1" applyFont="1" applyFill="1" applyBorder="1" applyAlignment="1">
      <alignment vertical="center"/>
    </xf>
    <xf numFmtId="10" fontId="8" fillId="4" borderId="6" xfId="0" applyNumberFormat="1" applyFont="1" applyFill="1" applyBorder="1" applyAlignment="1">
      <alignment horizontal="right" vertical="center"/>
    </xf>
    <xf numFmtId="0" fontId="8" fillId="0" borderId="0" xfId="0" applyFont="1" applyAlignment="1">
      <alignment horizontal="center" vertical="center"/>
    </xf>
    <xf numFmtId="0" fontId="5" fillId="0" borderId="10" xfId="0" applyFont="1" applyBorder="1" applyAlignment="1">
      <alignment vertical="top"/>
    </xf>
    <xf numFmtId="165" fontId="4" fillId="0" borderId="10" xfId="0" applyNumberFormat="1" applyFont="1" applyBorder="1" applyAlignment="1">
      <alignment vertical="top"/>
    </xf>
    <xf numFmtId="164" fontId="2" fillId="0" borderId="10" xfId="0" applyNumberFormat="1" applyFont="1" applyBorder="1" applyAlignment="1">
      <alignment vertical="top"/>
    </xf>
    <xf numFmtId="8" fontId="2" fillId="0" borderId="10" xfId="0" applyNumberFormat="1" applyFont="1" applyBorder="1" applyAlignment="1">
      <alignment vertical="top"/>
    </xf>
    <xf numFmtId="10" fontId="13" fillId="2" borderId="10" xfId="1" applyNumberFormat="1" applyFont="1" applyFill="1" applyBorder="1" applyAlignment="1" applyProtection="1">
      <alignment horizontal="right" vertical="top"/>
    </xf>
    <xf numFmtId="165" fontId="10" fillId="0" borderId="10" xfId="0" applyNumberFormat="1" applyFont="1" applyBorder="1" applyAlignment="1">
      <alignment horizontal="center" vertical="top"/>
    </xf>
    <xf numFmtId="0" fontId="2" fillId="0" borderId="10" xfId="0" applyFont="1" applyBorder="1" applyAlignment="1">
      <alignment horizontal="left" vertical="top"/>
    </xf>
    <xf numFmtId="0" fontId="8" fillId="4" borderId="11" xfId="0" applyFont="1" applyFill="1" applyBorder="1" applyAlignment="1">
      <alignment horizontal="center" vertical="top"/>
    </xf>
    <xf numFmtId="10" fontId="7" fillId="4" borderId="4" xfId="1" applyNumberFormat="1" applyFont="1" applyFill="1" applyBorder="1" applyAlignment="1" applyProtection="1">
      <alignment horizontal="center" vertical="top"/>
    </xf>
    <xf numFmtId="166" fontId="6" fillId="17" borderId="1" xfId="0" applyNumberFormat="1" applyFont="1" applyFill="1" applyBorder="1" applyAlignment="1">
      <alignment horizontal="right" vertical="center"/>
    </xf>
    <xf numFmtId="165" fontId="6" fillId="4" borderId="6" xfId="0" applyNumberFormat="1" applyFont="1" applyFill="1" applyBorder="1" applyAlignment="1">
      <alignment horizontal="right" vertical="center"/>
    </xf>
    <xf numFmtId="165" fontId="6" fillId="4" borderId="8" xfId="0" applyNumberFormat="1" applyFont="1" applyFill="1" applyBorder="1" applyAlignment="1">
      <alignment horizontal="right" vertical="center"/>
    </xf>
    <xf numFmtId="166" fontId="7" fillId="17" borderId="1" xfId="0" applyNumberFormat="1" applyFont="1" applyFill="1" applyBorder="1" applyAlignment="1">
      <alignment horizontal="right" vertical="center"/>
    </xf>
    <xf numFmtId="166" fontId="9" fillId="17" borderId="1" xfId="0" applyNumberFormat="1" applyFont="1" applyFill="1" applyBorder="1" applyAlignment="1">
      <alignment horizontal="right" vertical="center"/>
    </xf>
    <xf numFmtId="166" fontId="7" fillId="17" borderId="7" xfId="0" applyNumberFormat="1" applyFont="1" applyFill="1" applyBorder="1" applyAlignment="1">
      <alignment horizontal="right" vertical="center"/>
    </xf>
    <xf numFmtId="166" fontId="8" fillId="17" borderId="7" xfId="0" applyNumberFormat="1" applyFont="1" applyFill="1" applyBorder="1" applyAlignment="1">
      <alignment horizontal="right" vertical="center"/>
    </xf>
    <xf numFmtId="166" fontId="8" fillId="17" borderId="46" xfId="0" applyNumberFormat="1" applyFont="1" applyFill="1" applyBorder="1" applyAlignment="1">
      <alignment horizontal="right" vertical="center"/>
    </xf>
    <xf numFmtId="166" fontId="8" fillId="17" borderId="47" xfId="0" applyNumberFormat="1" applyFont="1" applyFill="1" applyBorder="1" applyAlignment="1">
      <alignment horizontal="right" vertical="center"/>
    </xf>
    <xf numFmtId="2" fontId="7" fillId="17" borderId="4" xfId="0" applyNumberFormat="1" applyFont="1" applyFill="1" applyBorder="1" applyAlignment="1">
      <alignment horizontal="right" vertical="center"/>
    </xf>
    <xf numFmtId="10" fontId="9" fillId="0" borderId="0" xfId="1" applyNumberFormat="1" applyFont="1" applyFill="1" applyBorder="1" applyAlignment="1" applyProtection="1">
      <alignment horizontal="right" vertical="top"/>
    </xf>
    <xf numFmtId="166" fontId="9" fillId="18" borderId="1" xfId="0" applyNumberFormat="1" applyFont="1" applyFill="1" applyBorder="1" applyAlignment="1">
      <alignment horizontal="right" vertical="top"/>
    </xf>
    <xf numFmtId="0" fontId="17" fillId="0" borderId="0" xfId="2" applyFont="1" applyAlignment="1">
      <alignment horizontal="left" vertical="top" wrapText="1"/>
    </xf>
    <xf numFmtId="0" fontId="29" fillId="0" borderId="0" xfId="2" applyFont="1" applyAlignment="1">
      <alignment vertical="top" wrapText="1"/>
    </xf>
    <xf numFmtId="0" fontId="17" fillId="0" borderId="57" xfId="2" applyFont="1" applyBorder="1" applyAlignment="1">
      <alignment horizontal="left" vertical="center" wrapText="1"/>
    </xf>
    <xf numFmtId="0" fontId="17" fillId="0" borderId="0" xfId="2" applyFont="1" applyAlignment="1" applyProtection="1">
      <alignment horizontal="center" vertical="center"/>
      <protection hidden="1"/>
    </xf>
    <xf numFmtId="0" fontId="16" fillId="0" borderId="0" xfId="2" applyFont="1" applyAlignment="1" applyProtection="1">
      <alignment horizontal="center" vertical="center"/>
      <protection hidden="1"/>
    </xf>
    <xf numFmtId="0" fontId="28" fillId="0" borderId="0" xfId="2" applyFont="1" applyAlignment="1">
      <alignment horizontal="center" vertical="center"/>
    </xf>
    <xf numFmtId="0" fontId="12" fillId="0" borderId="57" xfId="2" applyFont="1" applyBorder="1" applyAlignment="1">
      <alignment vertical="center" wrapText="1"/>
    </xf>
    <xf numFmtId="0" fontId="27" fillId="19" borderId="0" xfId="2" applyFont="1" applyFill="1" applyAlignment="1">
      <alignment vertical="center"/>
    </xf>
    <xf numFmtId="0" fontId="12" fillId="0" borderId="0" xfId="0" applyFont="1" applyAlignment="1">
      <alignment horizontal="left" vertical="top"/>
    </xf>
    <xf numFmtId="1" fontId="12" fillId="10" borderId="11" xfId="0" applyNumberFormat="1" applyFont="1" applyFill="1" applyBorder="1" applyAlignment="1">
      <alignment horizontal="center" vertical="top"/>
    </xf>
    <xf numFmtId="1" fontId="12" fillId="10" borderId="4" xfId="0" applyNumberFormat="1" applyFont="1" applyFill="1" applyBorder="1" applyAlignment="1">
      <alignment horizontal="center" vertical="top"/>
    </xf>
    <xf numFmtId="167" fontId="12" fillId="10" borderId="5" xfId="0" applyNumberFormat="1" applyFont="1" applyFill="1" applyBorder="1" applyAlignment="1">
      <alignment horizontal="center" vertical="top"/>
    </xf>
    <xf numFmtId="0" fontId="12" fillId="0" borderId="0" xfId="0" applyFont="1" applyAlignment="1">
      <alignment horizontal="right" vertical="center"/>
    </xf>
    <xf numFmtId="165" fontId="12" fillId="0" borderId="0" xfId="0" applyNumberFormat="1" applyFont="1" applyAlignment="1">
      <alignment horizontal="center" vertical="center"/>
    </xf>
    <xf numFmtId="0" fontId="12" fillId="0" borderId="0" xfId="0" applyFont="1" applyAlignment="1">
      <alignment horizontal="left" vertical="center"/>
    </xf>
    <xf numFmtId="165" fontId="5" fillId="0" borderId="0" xfId="0" applyNumberFormat="1" applyFont="1" applyAlignment="1">
      <alignment vertical="center"/>
    </xf>
    <xf numFmtId="4" fontId="12" fillId="0" borderId="0" xfId="0" applyNumberFormat="1" applyFont="1" applyAlignment="1">
      <alignment horizontal="left" vertical="center"/>
    </xf>
    <xf numFmtId="165" fontId="14" fillId="0" borderId="0" xfId="0" applyNumberFormat="1" applyFont="1" applyAlignment="1">
      <alignment vertical="center"/>
    </xf>
    <xf numFmtId="3" fontId="12" fillId="0" borderId="7" xfId="3" applyNumberFormat="1" applyFont="1" applyFill="1" applyBorder="1" applyAlignment="1" applyProtection="1">
      <alignment vertical="center"/>
    </xf>
    <xf numFmtId="0" fontId="9" fillId="0" borderId="34" xfId="0" applyFont="1" applyBorder="1" applyAlignment="1">
      <alignment vertical="center"/>
    </xf>
    <xf numFmtId="0" fontId="9" fillId="0" borderId="35" xfId="0" applyFont="1" applyBorder="1" applyAlignment="1">
      <alignment vertical="center"/>
    </xf>
    <xf numFmtId="0" fontId="9" fillId="0" borderId="30" xfId="0" applyFont="1" applyBorder="1" applyAlignment="1">
      <alignment vertical="center"/>
    </xf>
    <xf numFmtId="0" fontId="9" fillId="0" borderId="31" xfId="0" applyFont="1" applyBorder="1" applyAlignment="1">
      <alignment vertical="center"/>
    </xf>
    <xf numFmtId="0" fontId="0" fillId="20" borderId="0" xfId="0" applyFill="1"/>
    <xf numFmtId="166" fontId="9" fillId="17" borderId="6" xfId="0" applyNumberFormat="1" applyFont="1" applyFill="1" applyBorder="1" applyAlignment="1">
      <alignment vertical="top"/>
    </xf>
    <xf numFmtId="10" fontId="39" fillId="17" borderId="4" xfId="1" applyNumberFormat="1" applyFont="1" applyFill="1" applyBorder="1" applyAlignment="1" applyProtection="1">
      <alignment vertical="center"/>
    </xf>
    <xf numFmtId="10" fontId="39" fillId="17" borderId="1" xfId="1" applyNumberFormat="1" applyFont="1" applyFill="1" applyBorder="1" applyAlignment="1" applyProtection="1">
      <alignment vertical="center"/>
    </xf>
    <xf numFmtId="166" fontId="9" fillId="17" borderId="7" xfId="0" applyNumberFormat="1" applyFont="1" applyFill="1" applyBorder="1" applyAlignment="1">
      <alignment horizontal="right" vertical="center"/>
    </xf>
    <xf numFmtId="166" fontId="9" fillId="17" borderId="1" xfId="0" applyNumberFormat="1" applyFont="1" applyFill="1" applyBorder="1" applyAlignment="1">
      <alignment horizontal="right" vertical="top"/>
    </xf>
    <xf numFmtId="0" fontId="5" fillId="17" borderId="10" xfId="0" applyFont="1" applyFill="1" applyBorder="1" applyAlignment="1">
      <alignment horizontal="left" vertical="top"/>
    </xf>
    <xf numFmtId="1" fontId="12" fillId="17" borderId="7" xfId="0" applyNumberFormat="1" applyFont="1" applyFill="1" applyBorder="1" applyAlignment="1">
      <alignment horizontal="center" vertical="top"/>
    </xf>
    <xf numFmtId="1" fontId="12" fillId="17" borderId="1" xfId="0" applyNumberFormat="1" applyFont="1" applyFill="1" applyBorder="1" applyAlignment="1">
      <alignment horizontal="center" vertical="top"/>
    </xf>
    <xf numFmtId="167" fontId="12" fillId="17" borderId="3" xfId="0" applyNumberFormat="1" applyFont="1" applyFill="1" applyBorder="1" applyAlignment="1">
      <alignment horizontal="center" vertical="top"/>
    </xf>
    <xf numFmtId="5" fontId="19" fillId="17" borderId="42" xfId="5" applyNumberFormat="1" applyFont="1" applyFill="1" applyBorder="1" applyAlignment="1">
      <alignment horizontal="center" vertical="center"/>
    </xf>
    <xf numFmtId="10" fontId="17" fillId="7" borderId="1" xfId="0" applyNumberFormat="1" applyFont="1" applyFill="1" applyBorder="1"/>
    <xf numFmtId="44" fontId="2" fillId="0" borderId="0" xfId="4" applyFont="1" applyFill="1" applyBorder="1" applyAlignment="1" applyProtection="1">
      <alignment horizontal="left" vertical="center"/>
    </xf>
    <xf numFmtId="0" fontId="40" fillId="0" borderId="0" xfId="0" applyFont="1" applyAlignment="1">
      <alignment horizontal="left" vertical="top" wrapText="1"/>
    </xf>
    <xf numFmtId="4" fontId="40" fillId="0" borderId="0" xfId="0" applyNumberFormat="1" applyFont="1" applyAlignment="1">
      <alignment horizontal="left" vertical="top" wrapText="1"/>
    </xf>
    <xf numFmtId="9" fontId="2" fillId="0" borderId="0" xfId="1" applyFont="1" applyFill="1" applyBorder="1" applyAlignment="1" applyProtection="1">
      <alignment horizontal="left" vertical="top"/>
    </xf>
    <xf numFmtId="2" fontId="17" fillId="0" borderId="1" xfId="0" applyNumberFormat="1" applyFont="1" applyBorder="1" applyAlignment="1">
      <alignment horizontal="center"/>
    </xf>
    <xf numFmtId="0" fontId="16" fillId="0" borderId="1" xfId="0" applyFont="1" applyBorder="1" applyAlignment="1">
      <alignment horizontal="left"/>
    </xf>
    <xf numFmtId="10" fontId="17" fillId="0" borderId="6" xfId="0" applyNumberFormat="1" applyFont="1" applyBorder="1"/>
    <xf numFmtId="10" fontId="17" fillId="0" borderId="1" xfId="0" applyNumberFormat="1" applyFont="1" applyBorder="1"/>
    <xf numFmtId="10" fontId="0" fillId="0" borderId="1" xfId="0" applyNumberFormat="1" applyBorder="1"/>
    <xf numFmtId="10" fontId="0" fillId="0" borderId="1" xfId="0" applyNumberFormat="1" applyBorder="1" applyAlignment="1">
      <alignment wrapText="1"/>
    </xf>
    <xf numFmtId="10" fontId="16" fillId="0" borderId="1" xfId="0" applyNumberFormat="1" applyFont="1" applyBorder="1" applyAlignment="1">
      <alignment horizontal="center"/>
    </xf>
    <xf numFmtId="0" fontId="16" fillId="0" borderId="0" xfId="0" applyFont="1" applyAlignment="1">
      <alignment horizontal="left"/>
    </xf>
    <xf numFmtId="2" fontId="17" fillId="0" borderId="0" xfId="0" applyNumberFormat="1" applyFont="1" applyAlignment="1">
      <alignment horizontal="center"/>
    </xf>
    <xf numFmtId="169" fontId="0" fillId="2" borderId="0" xfId="0" applyNumberFormat="1" applyFill="1" applyAlignment="1">
      <alignment horizontal="left" vertical="top"/>
    </xf>
    <xf numFmtId="0" fontId="22" fillId="0" borderId="41" xfId="5" applyNumberFormat="1" applyFont="1" applyBorder="1" applyAlignment="1">
      <alignment horizontal="center" vertical="center"/>
    </xf>
    <xf numFmtId="2" fontId="17" fillId="0" borderId="0" xfId="0" applyNumberFormat="1" applyFont="1" applyAlignment="1">
      <alignment horizontal="left"/>
    </xf>
    <xf numFmtId="0" fontId="21" fillId="0" borderId="41" xfId="0" applyFont="1" applyBorder="1" applyAlignment="1">
      <alignment horizontal="center" vertical="top"/>
    </xf>
    <xf numFmtId="7" fontId="20" fillId="2" borderId="0" xfId="0" applyNumberFormat="1" applyFont="1" applyFill="1" applyAlignment="1">
      <alignment horizontal="left" vertical="top"/>
    </xf>
    <xf numFmtId="5" fontId="22" fillId="17" borderId="59" xfId="5" applyNumberFormat="1" applyFont="1" applyFill="1" applyBorder="1" applyAlignment="1">
      <alignment horizontal="center" vertical="center"/>
    </xf>
    <xf numFmtId="5" fontId="22" fillId="17" borderId="41" xfId="5" applyNumberFormat="1" applyFont="1" applyFill="1" applyBorder="1" applyAlignment="1">
      <alignment horizontal="center" vertical="center"/>
    </xf>
    <xf numFmtId="0" fontId="44" fillId="2" borderId="41" xfId="0" applyFont="1" applyFill="1" applyBorder="1" applyAlignment="1">
      <alignment horizontal="left" vertical="center"/>
    </xf>
    <xf numFmtId="44" fontId="41" fillId="2" borderId="58" xfId="4" applyFont="1" applyFill="1" applyBorder="1" applyAlignment="1">
      <alignment horizontal="left" vertical="center" wrapText="1"/>
    </xf>
    <xf numFmtId="0" fontId="41" fillId="2" borderId="58" xfId="0" applyFont="1" applyFill="1" applyBorder="1" applyAlignment="1">
      <alignment horizontal="left" vertical="center"/>
    </xf>
    <xf numFmtId="14" fontId="0" fillId="2" borderId="0" xfId="0" applyNumberFormat="1" applyFill="1" applyAlignment="1">
      <alignment horizontal="left" vertical="top"/>
    </xf>
    <xf numFmtId="1" fontId="34" fillId="10" borderId="11" xfId="0" applyNumberFormat="1" applyFont="1" applyFill="1" applyBorder="1" applyAlignment="1">
      <alignment horizontal="center" vertical="top"/>
    </xf>
    <xf numFmtId="1" fontId="34" fillId="10" borderId="4" xfId="0" applyNumberFormat="1" applyFont="1" applyFill="1" applyBorder="1" applyAlignment="1">
      <alignment horizontal="center" vertical="top"/>
    </xf>
    <xf numFmtId="167" fontId="34" fillId="10" borderId="53" xfId="0" applyNumberFormat="1" applyFont="1" applyFill="1" applyBorder="1" applyAlignment="1">
      <alignment horizontal="center" vertical="top"/>
    </xf>
    <xf numFmtId="0" fontId="7" fillId="3" borderId="1" xfId="0" applyFont="1" applyFill="1" applyBorder="1" applyAlignment="1">
      <alignment horizontal="center" vertical="center" wrapText="1"/>
    </xf>
    <xf numFmtId="0" fontId="5" fillId="9" borderId="0" xfId="0" applyFont="1" applyFill="1" applyAlignment="1">
      <alignment vertical="top"/>
    </xf>
    <xf numFmtId="0" fontId="2" fillId="9" borderId="0" xfId="0" applyFont="1" applyFill="1" applyAlignment="1">
      <alignment horizontal="left" vertical="top"/>
    </xf>
    <xf numFmtId="0" fontId="1" fillId="9" borderId="0" xfId="0" applyFont="1" applyFill="1" applyAlignment="1">
      <alignment horizontal="left" vertical="top"/>
    </xf>
    <xf numFmtId="0" fontId="12" fillId="9" borderId="0" xfId="0" applyFont="1" applyFill="1" applyAlignment="1">
      <alignment horizontal="center" vertical="top"/>
    </xf>
    <xf numFmtId="166" fontId="5" fillId="9" borderId="0" xfId="0" applyNumberFormat="1" applyFont="1" applyFill="1" applyAlignment="1">
      <alignment vertical="top"/>
    </xf>
    <xf numFmtId="0" fontId="45" fillId="2" borderId="0" xfId="6" applyFill="1" applyBorder="1" applyAlignment="1">
      <alignment vertical="top" wrapText="1"/>
    </xf>
    <xf numFmtId="0" fontId="5" fillId="9" borderId="0" xfId="0" applyFont="1" applyFill="1" applyAlignment="1">
      <alignment vertical="top" wrapText="1"/>
    </xf>
    <xf numFmtId="0" fontId="33" fillId="0" borderId="0" xfId="0" applyFont="1" applyAlignment="1" applyProtection="1">
      <alignment vertical="top"/>
      <protection locked="0"/>
    </xf>
    <xf numFmtId="0" fontId="33" fillId="0" borderId="0" xfId="0" applyFont="1" applyAlignment="1" applyProtection="1">
      <alignment horizontal="center" vertical="top"/>
      <protection locked="0"/>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5" fillId="9" borderId="13" xfId="0" applyFont="1" applyFill="1" applyBorder="1" applyAlignment="1">
      <alignment vertical="top"/>
    </xf>
    <xf numFmtId="0" fontId="2" fillId="2" borderId="0" xfId="0" applyFont="1" applyFill="1" applyAlignment="1" applyProtection="1">
      <alignment horizontal="left" vertical="top"/>
      <protection locked="0"/>
    </xf>
    <xf numFmtId="0" fontId="2" fillId="17" borderId="1" xfId="0" applyFont="1" applyFill="1" applyBorder="1" applyAlignment="1" applyProtection="1">
      <alignment horizontal="center" vertical="top"/>
      <protection locked="0"/>
    </xf>
    <xf numFmtId="0" fontId="47" fillId="2" borderId="0" xfId="0" applyFont="1" applyFill="1" applyAlignment="1">
      <alignment horizontal="left" vertical="top"/>
    </xf>
    <xf numFmtId="10" fontId="7" fillId="17" borderId="1" xfId="1" applyNumberFormat="1" applyFont="1" applyFill="1" applyBorder="1" applyAlignment="1">
      <alignment horizontal="right" vertical="center"/>
    </xf>
    <xf numFmtId="2" fontId="7" fillId="9" borderId="0" xfId="0" applyNumberFormat="1" applyFont="1" applyFill="1" applyAlignment="1">
      <alignment horizontal="right" vertical="center"/>
    </xf>
    <xf numFmtId="166" fontId="7" fillId="17" borderId="1" xfId="4" applyNumberFormat="1" applyFont="1" applyFill="1" applyBorder="1" applyAlignment="1">
      <alignment horizontal="right" vertical="center"/>
    </xf>
    <xf numFmtId="0" fontId="48" fillId="2" borderId="0" xfId="0" applyFont="1" applyFill="1" applyAlignment="1">
      <alignment horizontal="left" vertical="top"/>
    </xf>
    <xf numFmtId="0" fontId="40" fillId="2" borderId="0" xfId="0" applyFont="1" applyFill="1" applyAlignment="1">
      <alignment horizontal="left" vertical="top"/>
    </xf>
    <xf numFmtId="0" fontId="2" fillId="16" borderId="1" xfId="0" applyFont="1" applyFill="1" applyBorder="1" applyAlignment="1" applyProtection="1">
      <alignment horizontal="left" vertical="top"/>
      <protection locked="0"/>
    </xf>
    <xf numFmtId="10" fontId="37" fillId="7" borderId="4" xfId="1" applyNumberFormat="1" applyFont="1" applyFill="1" applyBorder="1" applyAlignment="1" applyProtection="1">
      <alignment vertical="center"/>
      <protection locked="0"/>
    </xf>
    <xf numFmtId="0" fontId="16" fillId="12" borderId="0" xfId="2" applyFont="1" applyFill="1" applyAlignment="1" applyProtection="1">
      <alignment horizontal="center" vertical="center"/>
      <protection hidden="1"/>
    </xf>
    <xf numFmtId="0" fontId="17" fillId="0" borderId="0" xfId="2" applyFont="1" applyAlignment="1">
      <alignment horizontal="left" vertical="center" wrapText="1"/>
    </xf>
    <xf numFmtId="0" fontId="3" fillId="0" borderId="0" xfId="2" applyAlignment="1">
      <alignment vertical="center" wrapText="1"/>
    </xf>
    <xf numFmtId="0" fontId="33" fillId="0" borderId="0" xfId="2" applyFont="1" applyAlignment="1">
      <alignment horizontal="left" vertical="center"/>
    </xf>
    <xf numFmtId="0" fontId="33" fillId="16" borderId="6" xfId="2" applyFont="1" applyFill="1" applyBorder="1" applyAlignment="1">
      <alignment horizontal="left" vertical="center"/>
    </xf>
    <xf numFmtId="0" fontId="33" fillId="16" borderId="8" xfId="2" applyFont="1" applyFill="1" applyBorder="1" applyAlignment="1">
      <alignment horizontal="left" vertical="center"/>
    </xf>
    <xf numFmtId="0" fontId="33" fillId="16" borderId="44" xfId="2" applyFont="1" applyFill="1" applyBorder="1" applyAlignment="1">
      <alignment horizontal="left" vertical="center"/>
    </xf>
    <xf numFmtId="0" fontId="25" fillId="0" borderId="0" xfId="2" applyFont="1" applyAlignment="1">
      <alignment horizontal="center" vertical="center" wrapText="1"/>
    </xf>
    <xf numFmtId="0" fontId="26" fillId="0" borderId="0" xfId="2" applyFont="1" applyAlignment="1">
      <alignment horizontal="center" vertical="center"/>
    </xf>
    <xf numFmtId="0" fontId="17" fillId="0" borderId="0" xfId="2" applyFont="1" applyAlignment="1">
      <alignment horizontal="left" vertical="top" wrapText="1"/>
    </xf>
    <xf numFmtId="0" fontId="16" fillId="0" borderId="0" xfId="2" applyFont="1" applyAlignment="1">
      <alignment horizontal="center" vertical="center" wrapText="1"/>
    </xf>
    <xf numFmtId="0" fontId="3" fillId="0" borderId="10" xfId="2" applyBorder="1" applyAlignment="1">
      <alignment horizontal="center" vertical="center" wrapText="1"/>
    </xf>
    <xf numFmtId="0" fontId="16" fillId="0" borderId="10" xfId="2" applyFont="1" applyBorder="1" applyAlignment="1">
      <alignment horizontal="center" vertical="center"/>
    </xf>
    <xf numFmtId="0" fontId="33" fillId="15" borderId="6" xfId="2" applyFont="1" applyFill="1" applyBorder="1" applyAlignment="1">
      <alignment horizontal="left" vertical="center"/>
    </xf>
    <xf numFmtId="0" fontId="33" fillId="15" borderId="8" xfId="2" applyFont="1" applyFill="1" applyBorder="1" applyAlignment="1">
      <alignment horizontal="left" vertical="center"/>
    </xf>
    <xf numFmtId="0" fontId="33" fillId="15" borderId="44" xfId="2" applyFont="1" applyFill="1" applyBorder="1" applyAlignment="1">
      <alignment horizontal="left" vertical="center"/>
    </xf>
    <xf numFmtId="0" fontId="5" fillId="17" borderId="6" xfId="2" applyFont="1" applyFill="1" applyBorder="1" applyAlignment="1">
      <alignment horizontal="left" vertical="center"/>
    </xf>
    <xf numFmtId="0" fontId="5" fillId="17" borderId="8" xfId="2" applyFont="1" applyFill="1" applyBorder="1" applyAlignment="1">
      <alignment horizontal="left" vertical="center"/>
    </xf>
    <xf numFmtId="0" fontId="5" fillId="17" borderId="44" xfId="2" applyFont="1" applyFill="1" applyBorder="1" applyAlignment="1">
      <alignment horizontal="left" vertical="center"/>
    </xf>
    <xf numFmtId="0" fontId="27" fillId="11" borderId="0" xfId="2" applyFont="1" applyFill="1" applyAlignment="1">
      <alignment horizontal="center" vertical="center"/>
    </xf>
    <xf numFmtId="0" fontId="17" fillId="14" borderId="49" xfId="2" applyFont="1" applyFill="1" applyBorder="1" applyAlignment="1" applyProtection="1">
      <alignment horizontal="center" vertical="center"/>
      <protection hidden="1"/>
    </xf>
    <xf numFmtId="0" fontId="17" fillId="14" borderId="45" xfId="2" applyFont="1" applyFill="1" applyBorder="1" applyAlignment="1" applyProtection="1">
      <alignment horizontal="center" vertical="center"/>
      <protection hidden="1"/>
    </xf>
    <xf numFmtId="0" fontId="17" fillId="14" borderId="4" xfId="2" applyFont="1" applyFill="1" applyBorder="1" applyAlignment="1" applyProtection="1">
      <alignment horizontal="center" vertical="center"/>
      <protection hidden="1"/>
    </xf>
    <xf numFmtId="0" fontId="16" fillId="12" borderId="51" xfId="2" applyFont="1" applyFill="1" applyBorder="1" applyAlignment="1" applyProtection="1">
      <alignment horizontal="center" vertical="center"/>
      <protection hidden="1"/>
    </xf>
    <xf numFmtId="0" fontId="16" fillId="12" borderId="52" xfId="2" applyFont="1" applyFill="1" applyBorder="1" applyAlignment="1" applyProtection="1">
      <alignment horizontal="center" vertical="center"/>
      <protection hidden="1"/>
    </xf>
    <xf numFmtId="0" fontId="16" fillId="12" borderId="13" xfId="2" applyFont="1" applyFill="1" applyBorder="1" applyAlignment="1" applyProtection="1">
      <alignment horizontal="center" vertical="center"/>
      <protection hidden="1"/>
    </xf>
    <xf numFmtId="0" fontId="16" fillId="12" borderId="17" xfId="2" applyFont="1" applyFill="1" applyBorder="1" applyAlignment="1" applyProtection="1">
      <alignment horizontal="center" vertical="center"/>
      <protection hidden="1"/>
    </xf>
    <xf numFmtId="0" fontId="16" fillId="12" borderId="9" xfId="2" applyFont="1" applyFill="1" applyBorder="1" applyAlignment="1" applyProtection="1">
      <alignment horizontal="center" vertical="center"/>
      <protection hidden="1"/>
    </xf>
    <xf numFmtId="0" fontId="16" fillId="12" borderId="11" xfId="2" applyFont="1" applyFill="1" applyBorder="1" applyAlignment="1" applyProtection="1">
      <alignment horizontal="center" vertical="center"/>
      <protection hidden="1"/>
    </xf>
    <xf numFmtId="0" fontId="28" fillId="0" borderId="51" xfId="2" applyFont="1" applyBorder="1" applyAlignment="1">
      <alignment horizontal="center" vertical="center"/>
    </xf>
    <xf numFmtId="0" fontId="28" fillId="0" borderId="57" xfId="2" applyFont="1" applyBorder="1" applyAlignment="1">
      <alignment horizontal="center" vertical="center"/>
    </xf>
    <xf numFmtId="0" fontId="28" fillId="0" borderId="52" xfId="2" applyFont="1" applyBorder="1" applyAlignment="1">
      <alignment horizontal="center" vertical="center"/>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17" xfId="2" applyFont="1" applyBorder="1" applyAlignment="1">
      <alignment horizontal="center" vertical="center"/>
    </xf>
    <xf numFmtId="0" fontId="28" fillId="0" borderId="9" xfId="2" applyFont="1" applyBorder="1" applyAlignment="1">
      <alignment horizontal="center" vertical="center"/>
    </xf>
    <xf numFmtId="0" fontId="28" fillId="0" borderId="10" xfId="2" applyFont="1" applyBorder="1" applyAlignment="1">
      <alignment horizontal="center" vertical="center"/>
    </xf>
    <xf numFmtId="0" fontId="28" fillId="0" borderId="11" xfId="2" applyFont="1" applyBorder="1" applyAlignment="1">
      <alignment horizontal="center" vertical="center"/>
    </xf>
    <xf numFmtId="0" fontId="17" fillId="0" borderId="51" xfId="2" applyFont="1" applyBorder="1" applyAlignment="1">
      <alignment horizontal="center" vertical="center" wrapText="1"/>
    </xf>
    <xf numFmtId="0" fontId="17" fillId="0" borderId="57"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13" xfId="2" applyFont="1" applyBorder="1" applyAlignment="1">
      <alignment horizontal="center" vertical="center" wrapText="1"/>
    </xf>
    <xf numFmtId="0" fontId="17" fillId="0" borderId="0" xfId="2" applyFont="1" applyAlignment="1">
      <alignment horizontal="center" vertical="center" wrapText="1"/>
    </xf>
    <xf numFmtId="0" fontId="17" fillId="0" borderId="17"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10"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12" xfId="2" applyFont="1" applyBorder="1" applyAlignment="1">
      <alignment horizontal="center" vertical="center" wrapText="1"/>
    </xf>
    <xf numFmtId="0" fontId="17" fillId="0" borderId="16" xfId="2" applyFont="1" applyBorder="1" applyAlignment="1">
      <alignment horizontal="center" vertical="center" wrapText="1"/>
    </xf>
    <xf numFmtId="0" fontId="17" fillId="0" borderId="14" xfId="2" applyFont="1" applyBorder="1" applyAlignment="1">
      <alignment horizontal="center" vertical="center" wrapText="1"/>
    </xf>
    <xf numFmtId="0" fontId="16" fillId="0" borderId="12" xfId="2" applyFont="1" applyBorder="1" applyAlignment="1">
      <alignment horizontal="center" vertical="center"/>
    </xf>
    <xf numFmtId="0" fontId="16" fillId="0" borderId="14" xfId="2" applyFont="1" applyBorder="1" applyAlignment="1">
      <alignment horizontal="center" vertical="center"/>
    </xf>
    <xf numFmtId="0" fontId="16" fillId="0" borderId="9" xfId="2" applyFont="1" applyBorder="1" applyAlignment="1">
      <alignment horizontal="center" vertical="center"/>
    </xf>
    <xf numFmtId="0" fontId="16" fillId="0" borderId="11" xfId="2" applyFont="1" applyBorder="1" applyAlignment="1">
      <alignment horizontal="center" vertical="center"/>
    </xf>
    <xf numFmtId="0" fontId="17" fillId="0" borderId="6" xfId="2" applyFont="1" applyBorder="1" applyAlignment="1">
      <alignment horizontal="left" vertical="center" wrapText="1"/>
    </xf>
    <xf numFmtId="0" fontId="12" fillId="0" borderId="8" xfId="2" applyFont="1" applyBorder="1" applyAlignment="1">
      <alignment vertical="center" wrapText="1"/>
    </xf>
    <xf numFmtId="0" fontId="12" fillId="0" borderId="44" xfId="2" applyFont="1" applyBorder="1" applyAlignment="1">
      <alignment vertical="center" wrapText="1"/>
    </xf>
    <xf numFmtId="0" fontId="28" fillId="0" borderId="8" xfId="2" applyFont="1" applyBorder="1" applyAlignment="1">
      <alignment horizontal="center" vertical="center"/>
    </xf>
    <xf numFmtId="0" fontId="28" fillId="0" borderId="44" xfId="2" applyFont="1" applyBorder="1" applyAlignment="1">
      <alignment horizontal="center" vertical="center"/>
    </xf>
    <xf numFmtId="0" fontId="33" fillId="7" borderId="10" xfId="0" applyFont="1" applyFill="1" applyBorder="1" applyAlignment="1" applyProtection="1">
      <alignment horizontal="left" vertical="top"/>
      <protection locked="0"/>
    </xf>
    <xf numFmtId="0" fontId="5" fillId="0" borderId="1" xfId="0" applyFont="1" applyBorder="1" applyAlignment="1">
      <alignment horizontal="left" vertical="top"/>
    </xf>
    <xf numFmtId="166" fontId="34" fillId="7" borderId="1" xfId="1" applyNumberFormat="1" applyFont="1" applyFill="1" applyBorder="1" applyAlignment="1" applyProtection="1">
      <alignment horizontal="right" vertical="top"/>
      <protection locked="0"/>
    </xf>
    <xf numFmtId="0" fontId="4" fillId="4" borderId="4" xfId="0" applyFont="1" applyFill="1" applyBorder="1" applyAlignment="1">
      <alignment horizontal="left" vertical="top" wrapText="1"/>
    </xf>
    <xf numFmtId="10" fontId="5" fillId="4" borderId="13" xfId="1" applyNumberFormat="1" applyFont="1" applyFill="1" applyBorder="1" applyAlignment="1">
      <alignment horizontal="center" vertical="top" wrapText="1"/>
    </xf>
    <xf numFmtId="10" fontId="5" fillId="4" borderId="17" xfId="1" applyNumberFormat="1" applyFont="1" applyFill="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0" xfId="0" applyNumberFormat="1" applyFont="1" applyAlignment="1">
      <alignment horizontal="center" vertical="top" wrapText="1"/>
    </xf>
    <xf numFmtId="0" fontId="4" fillId="4" borderId="6"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44" xfId="0" applyFont="1" applyFill="1" applyBorder="1" applyAlignment="1">
      <alignment horizontal="center" vertical="center"/>
    </xf>
    <xf numFmtId="0" fontId="33" fillId="7" borderId="1" xfId="0" applyFont="1" applyFill="1" applyBorder="1" applyAlignment="1" applyProtection="1">
      <alignment horizontal="left" vertical="top"/>
      <protection locked="0"/>
    </xf>
    <xf numFmtId="166" fontId="12" fillId="0" borderId="0" xfId="0" applyNumberFormat="1" applyFont="1" applyAlignment="1">
      <alignment horizontal="center" vertical="top"/>
    </xf>
    <xf numFmtId="0" fontId="33" fillId="7" borderId="6" xfId="0" applyFont="1" applyFill="1" applyBorder="1" applyAlignment="1" applyProtection="1">
      <alignment horizontal="left" vertical="top"/>
      <protection locked="0"/>
    </xf>
    <xf numFmtId="0" fontId="33" fillId="7" borderId="8" xfId="0" applyFont="1" applyFill="1" applyBorder="1" applyAlignment="1" applyProtection="1">
      <alignment horizontal="left" vertical="top"/>
      <protection locked="0"/>
    </xf>
    <xf numFmtId="0" fontId="33" fillId="7" borderId="7" xfId="0" applyFont="1" applyFill="1" applyBorder="1" applyAlignment="1" applyProtection="1">
      <alignment horizontal="left" vertical="top"/>
      <protection locked="0"/>
    </xf>
    <xf numFmtId="0" fontId="4" fillId="4" borderId="6" xfId="0" applyFont="1" applyFill="1" applyBorder="1" applyAlignment="1">
      <alignment horizontal="right" vertical="center"/>
    </xf>
    <xf numFmtId="0" fontId="4" fillId="4" borderId="7" xfId="0" applyFont="1" applyFill="1" applyBorder="1" applyAlignment="1">
      <alignment horizontal="right" vertical="center"/>
    </xf>
    <xf numFmtId="166" fontId="5" fillId="0" borderId="49" xfId="1" applyNumberFormat="1" applyFont="1" applyFill="1" applyBorder="1" applyAlignment="1">
      <alignment horizontal="right" vertical="center"/>
    </xf>
    <xf numFmtId="166" fontId="5" fillId="0" borderId="51" xfId="1" applyNumberFormat="1" applyFont="1" applyFill="1" applyBorder="1" applyAlignment="1">
      <alignment horizontal="right" vertical="center"/>
    </xf>
    <xf numFmtId="0" fontId="4" fillId="4" borderId="8" xfId="0" applyFont="1" applyFill="1" applyBorder="1" applyAlignment="1">
      <alignment horizontal="center" vertical="center"/>
    </xf>
    <xf numFmtId="0" fontId="4" fillId="4" borderId="7" xfId="0" applyFont="1" applyFill="1" applyBorder="1" applyAlignment="1">
      <alignment horizontal="center" vertical="center"/>
    </xf>
    <xf numFmtId="0" fontId="5" fillId="3" borderId="1" xfId="0" applyFont="1" applyFill="1" applyBorder="1" applyAlignment="1">
      <alignment horizontal="center" vertical="top"/>
    </xf>
    <xf numFmtId="166" fontId="34" fillId="7" borderId="6" xfId="4" applyNumberFormat="1" applyFont="1" applyFill="1" applyBorder="1" applyAlignment="1" applyProtection="1">
      <alignment horizontal="right" vertical="top"/>
      <protection locked="0"/>
    </xf>
    <xf numFmtId="166" fontId="34" fillId="7" borderId="7" xfId="4" applyNumberFormat="1" applyFont="1" applyFill="1" applyBorder="1" applyAlignment="1" applyProtection="1">
      <alignment horizontal="right" vertical="top"/>
      <protection locked="0"/>
    </xf>
    <xf numFmtId="166" fontId="34" fillId="7" borderId="6" xfId="4" applyNumberFormat="1" applyFont="1" applyFill="1" applyBorder="1" applyAlignment="1" applyProtection="1">
      <alignment vertical="top"/>
      <protection locked="0"/>
    </xf>
    <xf numFmtId="166" fontId="34" fillId="7" borderId="7" xfId="4" applyNumberFormat="1" applyFont="1" applyFill="1" applyBorder="1" applyAlignment="1" applyProtection="1">
      <alignment vertical="top"/>
      <protection locked="0"/>
    </xf>
    <xf numFmtId="166" fontId="34" fillId="7" borderId="49" xfId="1" applyNumberFormat="1" applyFont="1" applyFill="1" applyBorder="1" applyAlignment="1" applyProtection="1">
      <alignment horizontal="right" vertical="top"/>
      <protection locked="0"/>
    </xf>
    <xf numFmtId="166" fontId="5" fillId="0" borderId="1" xfId="0" applyNumberFormat="1" applyFont="1" applyBorder="1" applyAlignment="1">
      <alignment horizontal="right" vertical="center"/>
    </xf>
    <xf numFmtId="166" fontId="5" fillId="0" borderId="6" xfId="0" applyNumberFormat="1" applyFont="1" applyBorder="1" applyAlignment="1">
      <alignment horizontal="right" vertical="center"/>
    </xf>
    <xf numFmtId="0" fontId="2" fillId="4" borderId="1" xfId="0" applyFont="1" applyFill="1" applyBorder="1" applyAlignment="1">
      <alignment horizontal="right" vertical="center"/>
    </xf>
    <xf numFmtId="166" fontId="34" fillId="7" borderId="6" xfId="0" applyNumberFormat="1" applyFont="1" applyFill="1" applyBorder="1" applyAlignment="1" applyProtection="1">
      <alignment horizontal="right" vertical="center"/>
      <protection locked="0"/>
    </xf>
    <xf numFmtId="166" fontId="34" fillId="7" borderId="7" xfId="0" applyNumberFormat="1" applyFont="1" applyFill="1" applyBorder="1" applyAlignment="1" applyProtection="1">
      <alignment horizontal="right" vertical="center"/>
      <protection locked="0"/>
    </xf>
    <xf numFmtId="166" fontId="5" fillId="0" borderId="50" xfId="0" applyNumberFormat="1" applyFont="1" applyBorder="1" applyAlignment="1">
      <alignment horizontal="right" vertical="center"/>
    </xf>
    <xf numFmtId="165" fontId="5" fillId="0" borderId="51" xfId="0" applyNumberFormat="1" applyFont="1" applyBorder="1" applyAlignment="1">
      <alignment horizontal="right" vertical="center"/>
    </xf>
    <xf numFmtId="165" fontId="5" fillId="0" borderId="16" xfId="0" applyNumberFormat="1" applyFont="1" applyBorder="1" applyAlignment="1">
      <alignment horizontal="right" vertical="center"/>
    </xf>
    <xf numFmtId="166" fontId="5" fillId="0" borderId="13" xfId="0" applyNumberFormat="1" applyFont="1" applyBorder="1" applyAlignment="1">
      <alignment horizontal="right" vertical="center"/>
    </xf>
    <xf numFmtId="166" fontId="5" fillId="0" borderId="0" xfId="0" applyNumberFormat="1" applyFont="1" applyAlignment="1">
      <alignment horizontal="right"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166" fontId="33" fillId="7" borderId="10" xfId="4" applyNumberFormat="1" applyFont="1" applyFill="1" applyBorder="1" applyAlignment="1" applyProtection="1">
      <alignment horizontal="left" vertical="top"/>
      <protection locked="0"/>
    </xf>
    <xf numFmtId="0" fontId="45" fillId="2" borderId="0" xfId="6" applyFill="1" applyBorder="1" applyAlignment="1">
      <alignment horizontal="center" vertical="top" wrapText="1"/>
    </xf>
    <xf numFmtId="0" fontId="7" fillId="3" borderId="6" xfId="0" applyFont="1" applyFill="1" applyBorder="1" applyAlignment="1">
      <alignment horizontal="center" vertical="center" wrapText="1"/>
    </xf>
    <xf numFmtId="0" fontId="7" fillId="3" borderId="44" xfId="0" applyFont="1" applyFill="1" applyBorder="1" applyAlignment="1">
      <alignment horizontal="center" vertical="center" wrapText="1"/>
    </xf>
    <xf numFmtId="1" fontId="35" fillId="7" borderId="6" xfId="0" applyNumberFormat="1" applyFont="1" applyFill="1" applyBorder="1" applyAlignment="1" applyProtection="1">
      <alignment horizontal="center" vertical="top"/>
      <protection locked="0"/>
    </xf>
    <xf numFmtId="1" fontId="35" fillId="7" borderId="44" xfId="0" applyNumberFormat="1" applyFont="1" applyFill="1" applyBorder="1" applyAlignment="1" applyProtection="1">
      <alignment horizontal="center" vertical="top"/>
      <protection locked="0"/>
    </xf>
    <xf numFmtId="0" fontId="35" fillId="16" borderId="6" xfId="0" applyFont="1" applyFill="1" applyBorder="1" applyAlignment="1" applyProtection="1">
      <alignment horizontal="center" vertical="top"/>
      <protection locked="0"/>
    </xf>
    <xf numFmtId="0" fontId="35" fillId="16" borderId="44" xfId="0" applyFont="1" applyFill="1" applyBorder="1" applyAlignment="1" applyProtection="1">
      <alignment horizontal="center" vertical="top"/>
      <protection locked="0"/>
    </xf>
    <xf numFmtId="0" fontId="35" fillId="16" borderId="6" xfId="1" applyNumberFormat="1" applyFont="1" applyFill="1" applyBorder="1" applyAlignment="1" applyProtection="1">
      <alignment horizontal="center" vertical="top"/>
      <protection locked="0"/>
    </xf>
    <xf numFmtId="0" fontId="35" fillId="16" borderId="44" xfId="1" applyNumberFormat="1" applyFont="1" applyFill="1" applyBorder="1" applyAlignment="1" applyProtection="1">
      <alignment horizontal="center" vertical="top"/>
      <protection locked="0"/>
    </xf>
    <xf numFmtId="1" fontId="35" fillId="7" borderId="1" xfId="0" applyNumberFormat="1" applyFont="1" applyFill="1" applyBorder="1" applyAlignment="1" applyProtection="1">
      <alignment horizontal="center" vertical="top"/>
      <protection locked="0"/>
    </xf>
    <xf numFmtId="0" fontId="35" fillId="16" borderId="1" xfId="0" applyFont="1" applyFill="1" applyBorder="1" applyAlignment="1" applyProtection="1">
      <alignment horizontal="center" vertical="top"/>
      <protection locked="0"/>
    </xf>
    <xf numFmtId="0" fontId="35" fillId="16" borderId="1" xfId="1" applyNumberFormat="1" applyFont="1" applyFill="1" applyBorder="1" applyAlignment="1" applyProtection="1">
      <alignment horizontal="center" vertical="top"/>
      <protection locked="0"/>
    </xf>
    <xf numFmtId="0" fontId="6" fillId="0" borderId="32" xfId="0" applyFont="1" applyBorder="1" applyAlignment="1">
      <alignment horizontal="left" vertical="center"/>
    </xf>
    <xf numFmtId="0" fontId="6" fillId="0" borderId="37" xfId="0" applyFont="1" applyBorder="1" applyAlignment="1">
      <alignment horizontal="left" vertical="center"/>
    </xf>
    <xf numFmtId="0" fontId="6" fillId="0" borderId="33" xfId="0" applyFont="1" applyBorder="1" applyAlignment="1">
      <alignment horizontal="left" vertical="center"/>
    </xf>
    <xf numFmtId="0" fontId="8" fillId="4" borderId="1" xfId="0" applyFont="1" applyFill="1" applyBorder="1" applyAlignment="1">
      <alignment horizontal="left" vertical="center"/>
    </xf>
    <xf numFmtId="0" fontId="6" fillId="0" borderId="36" xfId="0" applyFont="1" applyBorder="1" applyAlignment="1">
      <alignment horizontal="left" vertical="center"/>
    </xf>
    <xf numFmtId="0" fontId="4" fillId="3" borderId="6"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4" xfId="0" applyFont="1" applyFill="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5" borderId="1" xfId="0" applyFont="1" applyFill="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6"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20" xfId="0" applyFont="1" applyFill="1" applyBorder="1" applyAlignment="1">
      <alignment horizontal="left" vertical="center"/>
    </xf>
    <xf numFmtId="0" fontId="6" fillId="2" borderId="18" xfId="0" applyFont="1" applyFill="1" applyBorder="1" applyAlignment="1">
      <alignment horizontal="left" vertical="top"/>
    </xf>
    <xf numFmtId="0" fontId="6" fillId="2" borderId="19" xfId="0" applyFont="1" applyFill="1" applyBorder="1" applyAlignment="1">
      <alignment horizontal="left" vertical="top"/>
    </xf>
    <xf numFmtId="0" fontId="6" fillId="2" borderId="20" xfId="0" applyFont="1" applyFill="1" applyBorder="1" applyAlignment="1">
      <alignment horizontal="left" vertical="top"/>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6" fillId="0" borderId="18" xfId="0" applyFont="1" applyBorder="1" applyAlignment="1">
      <alignment horizontal="left" vertical="top"/>
    </xf>
    <xf numFmtId="0" fontId="6" fillId="0" borderId="19" xfId="0" applyFont="1" applyBorder="1" applyAlignment="1">
      <alignment horizontal="left" vertical="top"/>
    </xf>
    <xf numFmtId="0" fontId="6" fillId="0" borderId="20" xfId="0" applyFont="1" applyBorder="1" applyAlignment="1">
      <alignment horizontal="left" vertical="top"/>
    </xf>
    <xf numFmtId="0" fontId="6" fillId="0" borderId="20" xfId="0" applyFont="1" applyBorder="1" applyAlignment="1">
      <alignment horizontal="left" vertical="center"/>
    </xf>
    <xf numFmtId="0" fontId="4" fillId="4" borderId="6" xfId="0" applyFont="1" applyFill="1" applyBorder="1" applyAlignment="1">
      <alignment horizontal="center" vertical="top"/>
    </xf>
    <xf numFmtId="0" fontId="4" fillId="4" borderId="50" xfId="0" applyFont="1" applyFill="1" applyBorder="1" applyAlignment="1">
      <alignment horizontal="center" vertical="top"/>
    </xf>
    <xf numFmtId="0" fontId="4" fillId="4" borderId="44" xfId="0" applyFont="1" applyFill="1" applyBorder="1" applyAlignment="1">
      <alignment horizontal="center" vertical="top"/>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8" fillId="2" borderId="23" xfId="0" applyFont="1" applyFill="1" applyBorder="1" applyAlignment="1">
      <alignment horizontal="left" vertical="top"/>
    </xf>
    <xf numFmtId="0" fontId="6" fillId="5" borderId="6" xfId="0" applyFont="1" applyFill="1" applyBorder="1" applyAlignment="1">
      <alignment horizontal="left" vertical="center"/>
    </xf>
    <xf numFmtId="0" fontId="6" fillId="5" borderId="8" xfId="0" applyFont="1" applyFill="1" applyBorder="1" applyAlignment="1">
      <alignment horizontal="left" vertical="center"/>
    </xf>
    <xf numFmtId="0" fontId="6" fillId="5" borderId="7" xfId="0" applyFont="1" applyFill="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center"/>
    </xf>
    <xf numFmtId="0" fontId="7" fillId="0" borderId="7" xfId="0" applyFont="1" applyBorder="1" applyAlignment="1">
      <alignment horizontal="left" vertical="center"/>
    </xf>
    <xf numFmtId="0" fontId="7" fillId="4" borderId="6" xfId="0" applyFont="1" applyFill="1" applyBorder="1" applyAlignment="1">
      <alignment horizontal="left" vertical="center"/>
    </xf>
    <xf numFmtId="0" fontId="7" fillId="4" borderId="8" xfId="0" applyFont="1" applyFill="1" applyBorder="1" applyAlignment="1">
      <alignment horizontal="left" vertical="center"/>
    </xf>
    <xf numFmtId="0" fontId="7" fillId="4" borderId="7" xfId="0" applyFont="1" applyFill="1" applyBorder="1" applyAlignment="1">
      <alignment horizontal="left" vertical="center"/>
    </xf>
    <xf numFmtId="0" fontId="9" fillId="0" borderId="24" xfId="0" applyFont="1" applyBorder="1" applyAlignment="1">
      <alignment horizontal="left"/>
    </xf>
    <xf numFmtId="0" fontId="9" fillId="0" borderId="25" xfId="0" applyFont="1" applyBorder="1" applyAlignment="1">
      <alignment horizontal="left"/>
    </xf>
    <xf numFmtId="0" fontId="9" fillId="0" borderId="26" xfId="0" applyFont="1" applyBorder="1" applyAlignment="1">
      <alignment horizontal="left"/>
    </xf>
    <xf numFmtId="0" fontId="9" fillId="0" borderId="18"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36" fillId="7" borderId="6" xfId="0" applyFont="1" applyFill="1" applyBorder="1" applyAlignment="1" applyProtection="1">
      <alignment horizontal="center" vertical="center"/>
      <protection locked="0"/>
    </xf>
    <xf numFmtId="0" fontId="36" fillId="7" borderId="8" xfId="0" applyFont="1" applyFill="1" applyBorder="1" applyAlignment="1" applyProtection="1">
      <alignment horizontal="center" vertical="center"/>
      <protection locked="0"/>
    </xf>
    <xf numFmtId="0" fontId="36" fillId="7" borderId="7" xfId="0" applyFont="1" applyFill="1" applyBorder="1" applyAlignment="1" applyProtection="1">
      <alignment horizontal="center" vertical="center"/>
      <protection locked="0"/>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9" fillId="0" borderId="13"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9" fillId="0" borderId="18" xfId="0" applyFont="1" applyBorder="1" applyAlignment="1">
      <alignment horizontal="left" vertical="top"/>
    </xf>
    <xf numFmtId="0" fontId="9" fillId="0" borderId="19" xfId="0" applyFont="1" applyBorder="1" applyAlignment="1">
      <alignment horizontal="left" vertical="top"/>
    </xf>
    <xf numFmtId="0" fontId="9" fillId="0" borderId="20" xfId="0" applyFont="1" applyBorder="1" applyAlignment="1">
      <alignment horizontal="left" vertical="top"/>
    </xf>
    <xf numFmtId="0" fontId="8" fillId="4" borderId="6" xfId="0" applyFont="1" applyFill="1" applyBorder="1" applyAlignment="1">
      <alignment horizontal="left" vertical="center"/>
    </xf>
    <xf numFmtId="0" fontId="8" fillId="4" borderId="8" xfId="0" applyFont="1" applyFill="1" applyBorder="1" applyAlignment="1">
      <alignment horizontal="left" vertical="center"/>
    </xf>
    <xf numFmtId="0" fontId="8" fillId="4" borderId="7" xfId="0" applyFont="1" applyFill="1" applyBorder="1" applyAlignment="1">
      <alignment horizontal="left" vertical="center"/>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35" fillId="7" borderId="6" xfId="0" applyFont="1" applyFill="1" applyBorder="1" applyAlignment="1" applyProtection="1">
      <alignment horizontal="center" vertical="center"/>
      <protection locked="0"/>
    </xf>
    <xf numFmtId="0" fontId="35" fillId="7" borderId="50" xfId="0" applyFont="1" applyFill="1" applyBorder="1" applyAlignment="1" applyProtection="1">
      <alignment horizontal="center" vertical="center"/>
      <protection locked="0"/>
    </xf>
    <xf numFmtId="0" fontId="35" fillId="7" borderId="44" xfId="0" applyFont="1" applyFill="1" applyBorder="1" applyAlignment="1" applyProtection="1">
      <alignment horizontal="center" vertical="center"/>
      <protection locked="0"/>
    </xf>
    <xf numFmtId="0" fontId="9" fillId="0" borderId="12" xfId="0" applyFont="1" applyBorder="1" applyAlignment="1">
      <alignment horizontal="left" vertical="top"/>
    </xf>
    <xf numFmtId="0" fontId="9" fillId="0" borderId="16" xfId="0" applyFont="1" applyBorder="1" applyAlignment="1">
      <alignment horizontal="left" vertical="top"/>
    </xf>
    <xf numFmtId="0" fontId="9" fillId="0" borderId="14" xfId="0" applyFont="1" applyBorder="1" applyAlignment="1">
      <alignment horizontal="left" vertical="top"/>
    </xf>
    <xf numFmtId="0" fontId="7" fillId="5" borderId="6" xfId="0" applyFont="1" applyFill="1" applyBorder="1" applyAlignment="1">
      <alignment horizontal="left" vertical="center"/>
    </xf>
    <xf numFmtId="0" fontId="7" fillId="5" borderId="8" xfId="0" applyFont="1" applyFill="1" applyBorder="1" applyAlignment="1">
      <alignment horizontal="left" vertical="center"/>
    </xf>
    <xf numFmtId="0" fontId="7" fillId="5" borderId="7" xfId="0" applyFont="1" applyFill="1" applyBorder="1" applyAlignment="1">
      <alignment horizontal="left" vertical="center"/>
    </xf>
    <xf numFmtId="165" fontId="6" fillId="0" borderId="18" xfId="0" applyNumberFormat="1" applyFont="1" applyBorder="1" applyAlignment="1">
      <alignment horizontal="left" vertical="center"/>
    </xf>
    <xf numFmtId="165" fontId="6" fillId="0" borderId="19" xfId="0" applyNumberFormat="1" applyFont="1" applyBorder="1" applyAlignment="1">
      <alignment horizontal="left" vertical="center"/>
    </xf>
    <xf numFmtId="165" fontId="6" fillId="0" borderId="20" xfId="0" applyNumberFormat="1" applyFont="1" applyBorder="1" applyAlignment="1">
      <alignment horizontal="left" vertical="center"/>
    </xf>
    <xf numFmtId="166" fontId="12" fillId="17" borderId="1" xfId="1" applyNumberFormat="1" applyFont="1" applyFill="1" applyBorder="1" applyAlignment="1" applyProtection="1">
      <alignment horizontal="right" vertical="top"/>
    </xf>
    <xf numFmtId="0" fontId="5" fillId="17" borderId="1" xfId="0" applyFont="1" applyFill="1" applyBorder="1" applyAlignment="1">
      <alignment horizontal="left" vertical="top"/>
    </xf>
    <xf numFmtId="10" fontId="5" fillId="4" borderId="13" xfId="1" applyNumberFormat="1" applyFont="1" applyFill="1" applyBorder="1" applyAlignment="1" applyProtection="1">
      <alignment horizontal="center" vertical="top" wrapText="1"/>
    </xf>
    <xf numFmtId="10" fontId="5" fillId="4" borderId="17" xfId="1" applyNumberFormat="1" applyFont="1" applyFill="1" applyBorder="1" applyAlignment="1" applyProtection="1">
      <alignment horizontal="center" vertical="top" wrapText="1"/>
    </xf>
    <xf numFmtId="166" fontId="12" fillId="17" borderId="6" xfId="0" applyNumberFormat="1" applyFont="1" applyFill="1" applyBorder="1" applyAlignment="1">
      <alignment horizontal="right" vertical="center"/>
    </xf>
    <xf numFmtId="166" fontId="12" fillId="17" borderId="7" xfId="0" applyNumberFormat="1" applyFont="1" applyFill="1" applyBorder="1" applyAlignment="1">
      <alignment horizontal="right" vertical="center"/>
    </xf>
    <xf numFmtId="166" fontId="5" fillId="17" borderId="1" xfId="1" applyNumberFormat="1" applyFont="1" applyFill="1" applyBorder="1" applyAlignment="1" applyProtection="1">
      <alignment horizontal="right" vertical="center"/>
    </xf>
    <xf numFmtId="166" fontId="12" fillId="17" borderId="6" xfId="4" applyNumberFormat="1" applyFont="1" applyFill="1" applyBorder="1" applyAlignment="1" applyProtection="1">
      <alignment horizontal="right" vertical="top"/>
    </xf>
    <xf numFmtId="166" fontId="12" fillId="17" borderId="7" xfId="4" applyNumberFormat="1" applyFont="1" applyFill="1" applyBorder="1" applyAlignment="1" applyProtection="1">
      <alignment horizontal="right" vertical="top"/>
    </xf>
    <xf numFmtId="166" fontId="5" fillId="17" borderId="1" xfId="0" applyNumberFormat="1" applyFont="1" applyFill="1" applyBorder="1" applyAlignment="1">
      <alignment horizontal="right" vertical="center"/>
    </xf>
    <xf numFmtId="0" fontId="5" fillId="17" borderId="10" xfId="0" applyFont="1" applyFill="1" applyBorder="1" applyAlignment="1">
      <alignment horizontal="left" vertical="top"/>
    </xf>
    <xf numFmtId="0" fontId="4" fillId="4" borderId="1" xfId="0" applyFont="1" applyFill="1" applyBorder="1" applyAlignment="1">
      <alignment horizontal="center" vertical="center"/>
    </xf>
    <xf numFmtId="165" fontId="5" fillId="4" borderId="6" xfId="0" applyNumberFormat="1" applyFont="1" applyFill="1" applyBorder="1" applyAlignment="1">
      <alignment horizontal="center" vertical="top" wrapText="1"/>
    </xf>
    <xf numFmtId="165" fontId="5" fillId="4" borderId="7" xfId="0" applyNumberFormat="1" applyFont="1" applyFill="1" applyBorder="1" applyAlignment="1">
      <alignment horizontal="center" vertical="top" wrapText="1"/>
    </xf>
    <xf numFmtId="166" fontId="12" fillId="10" borderId="6" xfId="0" applyNumberFormat="1" applyFont="1" applyFill="1" applyBorder="1" applyAlignment="1">
      <alignment horizontal="center" vertical="top"/>
    </xf>
    <xf numFmtId="166" fontId="12" fillId="10" borderId="7" xfId="0" applyNumberFormat="1" applyFont="1" applyFill="1" applyBorder="1" applyAlignment="1">
      <alignment horizontal="center" vertical="top"/>
    </xf>
    <xf numFmtId="166" fontId="12" fillId="17" borderId="6" xfId="0" applyNumberFormat="1" applyFont="1" applyFill="1" applyBorder="1" applyAlignment="1">
      <alignment horizontal="center" vertical="top"/>
    </xf>
    <xf numFmtId="166" fontId="12" fillId="17" borderId="7" xfId="0" applyNumberFormat="1" applyFont="1" applyFill="1" applyBorder="1" applyAlignment="1">
      <alignment horizontal="center" vertical="top"/>
    </xf>
    <xf numFmtId="0" fontId="5" fillId="17" borderId="6" xfId="0" applyFont="1" applyFill="1" applyBorder="1" applyAlignment="1">
      <alignment horizontal="left" vertical="top"/>
    </xf>
    <xf numFmtId="0" fontId="5" fillId="17" borderId="8" xfId="0" applyFont="1" applyFill="1" applyBorder="1" applyAlignment="1">
      <alignment horizontal="left" vertical="top"/>
    </xf>
    <xf numFmtId="0" fontId="5" fillId="17" borderId="7" xfId="0" applyFont="1" applyFill="1" applyBorder="1" applyAlignment="1">
      <alignment horizontal="left" vertical="top"/>
    </xf>
    <xf numFmtId="166" fontId="5" fillId="17" borderId="48" xfId="0" applyNumberFormat="1" applyFont="1" applyFill="1" applyBorder="1" applyAlignment="1">
      <alignment horizontal="right" vertical="center"/>
    </xf>
    <xf numFmtId="166" fontId="5" fillId="17" borderId="47" xfId="0" applyNumberFormat="1" applyFont="1" applyFill="1" applyBorder="1" applyAlignment="1">
      <alignment horizontal="right" vertical="center"/>
    </xf>
    <xf numFmtId="165" fontId="5" fillId="17" borderId="6" xfId="0" applyNumberFormat="1" applyFont="1" applyFill="1" applyBorder="1" applyAlignment="1">
      <alignment horizontal="right" vertical="center"/>
    </xf>
    <xf numFmtId="165" fontId="5" fillId="17" borderId="7" xfId="0" applyNumberFormat="1" applyFont="1" applyFill="1" applyBorder="1" applyAlignment="1">
      <alignment horizontal="right" vertical="center"/>
    </xf>
    <xf numFmtId="166" fontId="5" fillId="17" borderId="6" xfId="0" applyNumberFormat="1" applyFont="1" applyFill="1" applyBorder="1" applyAlignment="1">
      <alignment horizontal="right" vertical="center"/>
    </xf>
    <xf numFmtId="166" fontId="5" fillId="17" borderId="7" xfId="0" applyNumberFormat="1" applyFont="1" applyFill="1" applyBorder="1" applyAlignment="1">
      <alignment horizontal="right" vertical="center"/>
    </xf>
    <xf numFmtId="0" fontId="46" fillId="17" borderId="0" xfId="0" applyFont="1" applyFill="1" applyAlignment="1">
      <alignment horizontal="left" vertical="top"/>
    </xf>
    <xf numFmtId="0" fontId="46" fillId="17" borderId="0" xfId="0" quotePrefix="1" applyFont="1" applyFill="1" applyAlignment="1">
      <alignment horizontal="left" vertical="top"/>
    </xf>
    <xf numFmtId="10" fontId="9" fillId="17" borderId="6" xfId="1" applyNumberFormat="1" applyFont="1" applyFill="1" applyBorder="1" applyAlignment="1" applyProtection="1">
      <alignment horizontal="center" vertical="top"/>
    </xf>
    <xf numFmtId="10" fontId="9" fillId="17" borderId="44" xfId="1" applyNumberFormat="1" applyFont="1" applyFill="1" applyBorder="1" applyAlignment="1" applyProtection="1">
      <alignment horizontal="center" vertical="top"/>
    </xf>
    <xf numFmtId="0" fontId="9" fillId="17" borderId="6" xfId="0" applyFont="1" applyFill="1" applyBorder="1" applyAlignment="1">
      <alignment horizontal="center" vertical="top"/>
    </xf>
    <xf numFmtId="0" fontId="9" fillId="17" borderId="44" xfId="0" applyFont="1" applyFill="1" applyBorder="1" applyAlignment="1">
      <alignment horizontal="center" vertical="top"/>
    </xf>
    <xf numFmtId="0" fontId="8" fillId="4" borderId="6"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44" xfId="0" applyFont="1" applyFill="1" applyBorder="1" applyAlignment="1">
      <alignment horizontal="center" vertical="center"/>
    </xf>
    <xf numFmtId="10" fontId="9" fillId="17" borderId="1" xfId="1" applyNumberFormat="1" applyFont="1" applyFill="1" applyBorder="1" applyAlignment="1" applyProtection="1">
      <alignment horizontal="center" vertical="top"/>
    </xf>
    <xf numFmtId="166" fontId="9" fillId="17" borderId="6" xfId="0" applyNumberFormat="1" applyFont="1" applyFill="1" applyBorder="1" applyAlignment="1">
      <alignment horizontal="center" vertical="top"/>
    </xf>
    <xf numFmtId="166" fontId="9" fillId="17" borderId="44" xfId="0" applyNumberFormat="1" applyFont="1" applyFill="1" applyBorder="1" applyAlignment="1">
      <alignment horizontal="center" vertical="top"/>
    </xf>
    <xf numFmtId="166" fontId="9" fillId="17" borderId="1" xfId="0" applyNumberFormat="1" applyFont="1" applyFill="1" applyBorder="1" applyAlignment="1">
      <alignment horizontal="center" vertical="top"/>
    </xf>
    <xf numFmtId="9" fontId="9" fillId="17" borderId="6" xfId="1" applyFont="1" applyFill="1" applyBorder="1" applyAlignment="1" applyProtection="1">
      <alignment horizontal="center" vertical="top"/>
    </xf>
    <xf numFmtId="9" fontId="9" fillId="17" borderId="44" xfId="1" applyFont="1" applyFill="1" applyBorder="1" applyAlignment="1" applyProtection="1">
      <alignment horizontal="center" vertical="top"/>
    </xf>
    <xf numFmtId="1" fontId="9" fillId="17" borderId="6" xfId="0" applyNumberFormat="1" applyFont="1" applyFill="1" applyBorder="1" applyAlignment="1">
      <alignment horizontal="center" vertical="top"/>
    </xf>
    <xf numFmtId="1" fontId="9" fillId="17" borderId="44" xfId="0" applyNumberFormat="1" applyFont="1" applyFill="1" applyBorder="1" applyAlignment="1">
      <alignment horizontal="center" vertical="top"/>
    </xf>
    <xf numFmtId="1" fontId="9" fillId="17" borderId="1" xfId="0" applyNumberFormat="1" applyFont="1" applyFill="1" applyBorder="1" applyAlignment="1">
      <alignment horizontal="center" vertical="top"/>
    </xf>
    <xf numFmtId="166" fontId="46" fillId="17" borderId="0" xfId="0" applyNumberFormat="1" applyFont="1" applyFill="1" applyAlignment="1">
      <alignment horizontal="left" vertical="top"/>
    </xf>
    <xf numFmtId="165" fontId="6" fillId="6" borderId="6" xfId="0" applyNumberFormat="1" applyFont="1" applyFill="1" applyBorder="1" applyAlignment="1">
      <alignment horizontal="center" vertical="center"/>
    </xf>
    <xf numFmtId="165" fontId="6" fillId="6" borderId="8" xfId="0" applyNumberFormat="1" applyFont="1" applyFill="1" applyBorder="1" applyAlignment="1">
      <alignment horizontal="center" vertical="center"/>
    </xf>
    <xf numFmtId="0" fontId="4" fillId="4" borderId="8" xfId="0" applyFont="1" applyFill="1" applyBorder="1" applyAlignment="1">
      <alignment horizontal="center" vertical="top"/>
    </xf>
    <xf numFmtId="0" fontId="4" fillId="4" borderId="7" xfId="0" applyFont="1" applyFill="1" applyBorder="1" applyAlignment="1">
      <alignment horizontal="center" vertical="top"/>
    </xf>
    <xf numFmtId="0" fontId="8" fillId="0" borderId="50" xfId="0" applyFont="1" applyBorder="1" applyAlignment="1">
      <alignment horizontal="left" vertical="center"/>
    </xf>
    <xf numFmtId="0" fontId="8" fillId="0" borderId="44" xfId="0" applyFont="1" applyBorder="1" applyAlignment="1">
      <alignment horizontal="left" vertical="center"/>
    </xf>
    <xf numFmtId="0" fontId="8" fillId="0" borderId="1"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7" fillId="0" borderId="36" xfId="0" applyFont="1" applyBorder="1" applyAlignment="1">
      <alignment horizontal="left" vertical="center"/>
    </xf>
    <xf numFmtId="165" fontId="9" fillId="0" borderId="18" xfId="0" applyNumberFormat="1" applyFont="1" applyBorder="1" applyAlignment="1">
      <alignment horizontal="left" vertical="center"/>
    </xf>
    <xf numFmtId="165" fontId="9" fillId="0" borderId="19" xfId="0" applyNumberFormat="1" applyFont="1" applyBorder="1" applyAlignment="1">
      <alignment horizontal="left" vertical="center"/>
    </xf>
    <xf numFmtId="165" fontId="9" fillId="0" borderId="20" xfId="0" applyNumberFormat="1" applyFont="1" applyBorder="1" applyAlignment="1">
      <alignment horizontal="left" vertical="center"/>
    </xf>
    <xf numFmtId="0" fontId="9" fillId="0" borderId="26" xfId="0" applyFont="1" applyBorder="1" applyAlignment="1">
      <alignment horizontal="left" vertical="center"/>
    </xf>
    <xf numFmtId="165" fontId="4" fillId="6" borderId="6" xfId="0" applyNumberFormat="1" applyFont="1" applyFill="1" applyBorder="1" applyAlignment="1">
      <alignment horizontal="center" vertical="center"/>
    </xf>
    <xf numFmtId="165" fontId="4" fillId="6" borderId="8"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 fontId="7" fillId="17" borderId="15" xfId="0" applyNumberFormat="1" applyFont="1" applyFill="1" applyBorder="1" applyAlignment="1">
      <alignment horizontal="center" vertical="top"/>
    </xf>
    <xf numFmtId="1" fontId="7" fillId="17" borderId="28" xfId="0" applyNumberFormat="1" applyFont="1" applyFill="1" applyBorder="1" applyAlignment="1">
      <alignment horizontal="center" vertical="top"/>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2" fontId="8" fillId="4" borderId="40" xfId="0" applyNumberFormat="1" applyFont="1" applyFill="1" applyBorder="1" applyAlignment="1">
      <alignment horizontal="center" vertical="center"/>
    </xf>
    <xf numFmtId="2" fontId="8" fillId="4" borderId="7" xfId="0" applyNumberFormat="1" applyFont="1" applyFill="1" applyBorder="1" applyAlignment="1">
      <alignment horizontal="center" vertical="center"/>
    </xf>
    <xf numFmtId="166" fontId="9" fillId="17" borderId="48" xfId="4" applyNumberFormat="1" applyFont="1" applyFill="1" applyBorder="1" applyAlignment="1" applyProtection="1">
      <alignment horizontal="center" vertical="top"/>
    </xf>
    <xf numFmtId="166" fontId="9" fillId="17" borderId="47" xfId="4" applyNumberFormat="1" applyFont="1" applyFill="1" applyBorder="1" applyAlignment="1" applyProtection="1">
      <alignment horizontal="center" vertical="top"/>
    </xf>
    <xf numFmtId="166" fontId="7" fillId="17" borderId="29" xfId="0" applyNumberFormat="1" applyFont="1" applyFill="1" applyBorder="1" applyAlignment="1">
      <alignment horizontal="center" vertical="center"/>
    </xf>
    <xf numFmtId="166" fontId="7" fillId="17" borderId="27" xfId="0" applyNumberFormat="1" applyFont="1" applyFill="1" applyBorder="1" applyAlignment="1">
      <alignment horizontal="center" vertical="center"/>
    </xf>
    <xf numFmtId="0" fontId="9" fillId="17" borderId="6" xfId="0" applyFont="1" applyFill="1" applyBorder="1" applyAlignment="1">
      <alignment horizontal="center" vertical="center"/>
    </xf>
    <xf numFmtId="0" fontId="9" fillId="17" borderId="50" xfId="0" applyFont="1" applyFill="1" applyBorder="1" applyAlignment="1">
      <alignment horizontal="center" vertical="center"/>
    </xf>
    <xf numFmtId="0" fontId="9" fillId="17" borderId="44" xfId="0" applyFont="1" applyFill="1" applyBorder="1" applyAlignment="1">
      <alignment horizontal="center" vertical="center"/>
    </xf>
    <xf numFmtId="0" fontId="8" fillId="4" borderId="6" xfId="0" applyFont="1" applyFill="1" applyBorder="1" applyAlignment="1">
      <alignment horizontal="right" vertical="center"/>
    </xf>
    <xf numFmtId="0" fontId="8" fillId="4" borderId="8" xfId="0" applyFont="1" applyFill="1" applyBorder="1" applyAlignment="1">
      <alignment horizontal="right" vertical="center"/>
    </xf>
    <xf numFmtId="0" fontId="8" fillId="4" borderId="7" xfId="0" applyFont="1" applyFill="1" applyBorder="1" applyAlignment="1">
      <alignment horizontal="right" vertical="center"/>
    </xf>
    <xf numFmtId="0" fontId="9" fillId="0" borderId="32" xfId="0" applyFont="1" applyBorder="1" applyAlignment="1">
      <alignment horizontal="left" vertical="center"/>
    </xf>
    <xf numFmtId="0" fontId="9" fillId="0" borderId="37" xfId="0" applyFont="1" applyBorder="1" applyAlignment="1">
      <alignment horizontal="left" vertical="center"/>
    </xf>
    <xf numFmtId="0" fontId="9" fillId="0" borderId="36" xfId="0" applyFont="1" applyBorder="1" applyAlignment="1">
      <alignment horizontal="left" vertical="center"/>
    </xf>
    <xf numFmtId="0" fontId="9" fillId="0" borderId="33" xfId="0" applyFont="1" applyBorder="1" applyAlignment="1">
      <alignment horizontal="left"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39" fillId="17" borderId="6" xfId="0" applyFont="1" applyFill="1" applyBorder="1" applyAlignment="1">
      <alignment horizontal="center" vertical="center"/>
    </xf>
    <xf numFmtId="0" fontId="39" fillId="17" borderId="8" xfId="0" applyFont="1" applyFill="1" applyBorder="1" applyAlignment="1">
      <alignment horizontal="center" vertical="center"/>
    </xf>
    <xf numFmtId="0" fontId="39" fillId="17" borderId="7" xfId="0" applyFont="1" applyFill="1" applyBorder="1" applyAlignment="1">
      <alignment horizontal="center" vertical="center"/>
    </xf>
    <xf numFmtId="0" fontId="21" fillId="2" borderId="41" xfId="0" applyFont="1" applyFill="1" applyBorder="1" applyAlignment="1">
      <alignment horizontal="center" vertical="top"/>
    </xf>
    <xf numFmtId="5" fontId="23" fillId="21" borderId="60" xfId="5" applyNumberFormat="1" applyFont="1" applyFill="1" applyBorder="1" applyAlignment="1">
      <alignment horizontal="center" vertical="center"/>
    </xf>
    <xf numFmtId="0" fontId="0" fillId="2" borderId="43" xfId="0" applyFill="1" applyBorder="1" applyAlignment="1">
      <alignment horizontal="center" vertical="center"/>
    </xf>
    <xf numFmtId="5" fontId="23" fillId="21" borderId="61" xfId="5" applyNumberFormat="1" applyFont="1" applyFill="1" applyBorder="1" applyAlignment="1">
      <alignment horizontal="center" vertical="center"/>
    </xf>
    <xf numFmtId="5" fontId="23" fillId="21" borderId="43" xfId="5" applyNumberFormat="1" applyFont="1" applyFill="1" applyBorder="1" applyAlignment="1">
      <alignment horizontal="center" vertical="center"/>
    </xf>
  </cellXfs>
  <cellStyles count="7">
    <cellStyle name="Comma" xfId="3" builtinId="3"/>
    <cellStyle name="Currency" xfId="4" builtinId="4"/>
    <cellStyle name="Hyperlink" xfId="6" builtinId="8"/>
    <cellStyle name="Normal" xfId="0" builtinId="0"/>
    <cellStyle name="Normal 2" xfId="2" xr:uid="{00000000-0005-0000-0000-000004000000}"/>
    <cellStyle name="Normal_Attachment B - RPW" xfId="5" xr:uid="{00000000-0005-0000-0000-000005000000}"/>
    <cellStyle name="Percent" xfId="1" builtinId="5"/>
  </cellStyles>
  <dxfs count="0"/>
  <tableStyles count="0" defaultTableStyle="TableStyleMedium9" defaultPivotStyle="PivotStyleLight16"/>
  <colors>
    <mruColors>
      <color rgb="FFFFFF99"/>
      <color rgb="FF79D7F5"/>
      <color rgb="FF01E9DE"/>
      <color rgb="FFCCFF66"/>
      <color rgb="FF003366"/>
      <color rgb="FF99FFCC"/>
      <color rgb="FFFFFF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994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528204</xdr:colOff>
      <xdr:row>11</xdr:row>
      <xdr:rowOff>129886</xdr:rowOff>
    </xdr:from>
    <xdr:ext cx="184731" cy="264560"/>
    <xdr:sp macro="" textlink="">
      <xdr:nvSpPr>
        <xdr:cNvPr id="2" name="TextBox 1">
          <a:extLst>
            <a:ext uri="{FF2B5EF4-FFF2-40B4-BE49-F238E27FC236}">
              <a16:creationId xmlns:a16="http://schemas.microsoft.com/office/drawing/2014/main" id="{92B2D3D7-E42A-06D8-DC56-68EF76564BFC}"/>
            </a:ext>
          </a:extLst>
        </xdr:cNvPr>
        <xdr:cNvSpPr txBox="1"/>
      </xdr:nvSpPr>
      <xdr:spPr>
        <a:xfrm>
          <a:off x="13257068" y="1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647700</xdr:colOff>
      <xdr:row>6</xdr:row>
      <xdr:rowOff>31313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M44"/>
  <sheetViews>
    <sheetView showGridLines="0" showRowColHeaders="0" topLeftCell="A16" zoomScale="93" zoomScaleNormal="93" workbookViewId="0">
      <selection activeCell="B43" sqref="B43:L43"/>
    </sheetView>
  </sheetViews>
  <sheetFormatPr defaultRowHeight="12.75" x14ac:dyDescent="0.2"/>
  <cols>
    <col min="2" max="2" width="56.1640625" customWidth="1"/>
    <col min="3" max="3" width="2.6640625" customWidth="1"/>
    <col min="9" max="9" width="10.83203125" customWidth="1"/>
  </cols>
  <sheetData>
    <row r="1" spans="1:13" ht="72" customHeight="1" x14ac:dyDescent="0.2">
      <c r="A1" s="289" t="s">
        <v>233</v>
      </c>
      <c r="B1" s="289"/>
      <c r="C1" s="289"/>
      <c r="D1" s="289"/>
      <c r="E1" s="289"/>
      <c r="F1" s="289"/>
      <c r="G1" s="289"/>
      <c r="H1" s="289"/>
      <c r="I1" s="289"/>
      <c r="J1" s="289"/>
      <c r="K1" s="289"/>
      <c r="L1" s="289"/>
      <c r="M1" s="289"/>
    </row>
    <row r="2" spans="1:13" ht="21" customHeight="1" x14ac:dyDescent="0.2">
      <c r="A2" s="290"/>
      <c r="B2" s="290"/>
      <c r="C2" s="290"/>
      <c r="D2" s="290"/>
      <c r="E2" s="290"/>
      <c r="F2" s="290"/>
      <c r="G2" s="290"/>
      <c r="H2" s="290"/>
      <c r="I2" s="290"/>
      <c r="J2" s="290"/>
      <c r="K2" s="290"/>
      <c r="L2" s="290"/>
      <c r="M2" s="290"/>
    </row>
    <row r="3" spans="1:13" x14ac:dyDescent="0.2">
      <c r="A3" s="96"/>
      <c r="B3" s="97"/>
      <c r="C3" s="97"/>
      <c r="D3" s="96"/>
      <c r="E3" s="96"/>
      <c r="F3" s="96"/>
      <c r="G3" s="96"/>
      <c r="H3" s="96"/>
      <c r="I3" s="96"/>
      <c r="J3" s="96"/>
      <c r="K3" s="96"/>
      <c r="L3" s="96"/>
      <c r="M3" s="96"/>
    </row>
    <row r="4" spans="1:13" x14ac:dyDescent="0.2">
      <c r="A4" s="96"/>
      <c r="B4" s="98" t="s">
        <v>195</v>
      </c>
      <c r="C4" s="96"/>
      <c r="D4" s="301" t="s">
        <v>196</v>
      </c>
      <c r="E4" s="301"/>
      <c r="F4" s="301"/>
      <c r="G4" s="301"/>
      <c r="H4" s="301"/>
      <c r="I4" s="301"/>
      <c r="J4" s="301"/>
      <c r="K4" s="301"/>
      <c r="L4" s="301"/>
      <c r="M4" s="301"/>
    </row>
    <row r="5" spans="1:13" x14ac:dyDescent="0.2">
      <c r="A5" s="96"/>
      <c r="B5" s="99"/>
      <c r="C5" s="99"/>
      <c r="D5" s="100"/>
      <c r="E5" s="100"/>
      <c r="F5" s="100"/>
      <c r="G5" s="100"/>
      <c r="H5" s="100"/>
      <c r="I5" s="100"/>
      <c r="J5" s="100"/>
      <c r="K5" s="100"/>
      <c r="L5" s="100"/>
      <c r="M5" s="96"/>
    </row>
    <row r="6" spans="1:13" x14ac:dyDescent="0.2">
      <c r="A6" s="96"/>
      <c r="B6" s="101" t="s">
        <v>221</v>
      </c>
      <c r="C6" s="97"/>
      <c r="D6" s="291" t="s">
        <v>211</v>
      </c>
      <c r="E6" s="291"/>
      <c r="F6" s="291"/>
      <c r="G6" s="291"/>
      <c r="H6" s="291"/>
      <c r="I6" s="291"/>
      <c r="J6" s="291"/>
      <c r="K6" s="291"/>
      <c r="L6" s="291"/>
      <c r="M6" s="96"/>
    </row>
    <row r="7" spans="1:13" x14ac:dyDescent="0.2">
      <c r="A7" s="96"/>
      <c r="B7" s="101" t="s">
        <v>222</v>
      </c>
      <c r="C7" s="97"/>
      <c r="D7" s="291" t="s">
        <v>212</v>
      </c>
      <c r="E7" s="291"/>
      <c r="F7" s="291"/>
      <c r="G7" s="291"/>
      <c r="H7" s="291"/>
      <c r="I7" s="291"/>
      <c r="J7" s="291"/>
      <c r="K7" s="291"/>
      <c r="L7" s="291"/>
      <c r="M7" s="96"/>
    </row>
    <row r="8" spans="1:13" x14ac:dyDescent="0.2">
      <c r="A8" s="96"/>
      <c r="B8" s="102"/>
      <c r="C8" s="103"/>
      <c r="D8" s="108"/>
      <c r="E8" s="108"/>
      <c r="F8" s="108"/>
      <c r="G8" s="108"/>
      <c r="H8" s="108"/>
      <c r="I8" s="108"/>
      <c r="J8" s="109"/>
      <c r="K8" s="110"/>
      <c r="L8" s="110"/>
      <c r="M8" s="96"/>
    </row>
    <row r="9" spans="1:13" ht="12.75" customHeight="1" x14ac:dyDescent="0.2">
      <c r="A9" s="96"/>
      <c r="B9" s="104" t="s">
        <v>210</v>
      </c>
      <c r="C9" s="97"/>
      <c r="D9" s="291" t="s">
        <v>214</v>
      </c>
      <c r="E9" s="291"/>
      <c r="F9" s="291"/>
      <c r="G9" s="291"/>
      <c r="H9" s="291"/>
      <c r="I9" s="291"/>
      <c r="J9" s="291"/>
      <c r="K9" s="291"/>
      <c r="L9" s="291"/>
      <c r="M9" s="96"/>
    </row>
    <row r="10" spans="1:13" x14ac:dyDescent="0.2">
      <c r="A10" s="96"/>
      <c r="B10" s="114"/>
      <c r="C10" s="97"/>
      <c r="D10" s="291"/>
      <c r="E10" s="291"/>
      <c r="F10" s="291"/>
      <c r="G10" s="291"/>
      <c r="H10" s="291"/>
      <c r="I10" s="291"/>
      <c r="J10" s="291"/>
      <c r="K10" s="291"/>
      <c r="L10" s="291"/>
      <c r="M10" s="96"/>
    </row>
    <row r="11" spans="1:13" x14ac:dyDescent="0.2">
      <c r="A11" s="96"/>
      <c r="B11" s="115"/>
      <c r="C11" s="97"/>
      <c r="D11" s="198"/>
      <c r="E11" s="198"/>
      <c r="F11" s="198"/>
      <c r="G11" s="198"/>
      <c r="H11" s="198"/>
      <c r="I11" s="198"/>
      <c r="J11" s="198"/>
      <c r="K11" s="198"/>
      <c r="L11" s="198"/>
      <c r="M11" s="96"/>
    </row>
    <row r="12" spans="1:13" x14ac:dyDescent="0.2">
      <c r="A12" s="96"/>
      <c r="B12" s="104"/>
      <c r="C12" s="97"/>
      <c r="D12" s="198"/>
      <c r="E12" s="198"/>
      <c r="F12" s="198"/>
      <c r="G12" s="198"/>
      <c r="H12" s="198"/>
      <c r="I12" s="198"/>
      <c r="J12" s="198"/>
      <c r="K12" s="198"/>
      <c r="L12" s="198"/>
      <c r="M12" s="96"/>
    </row>
    <row r="13" spans="1:13" ht="12.75" customHeight="1" x14ac:dyDescent="0.2">
      <c r="A13" s="96"/>
      <c r="B13" s="98" t="s">
        <v>197</v>
      </c>
      <c r="C13" s="99"/>
      <c r="D13" s="291" t="s">
        <v>234</v>
      </c>
      <c r="E13" s="291"/>
      <c r="F13" s="291"/>
      <c r="G13" s="291"/>
      <c r="H13" s="291"/>
      <c r="I13" s="291"/>
      <c r="J13" s="291"/>
      <c r="K13" s="291"/>
      <c r="L13" s="291"/>
      <c r="M13" s="96"/>
    </row>
    <row r="14" spans="1:13" x14ac:dyDescent="0.2">
      <c r="A14" s="96"/>
      <c r="B14" s="99"/>
      <c r="C14" s="99"/>
      <c r="D14" s="291"/>
      <c r="E14" s="291"/>
      <c r="F14" s="291"/>
      <c r="G14" s="291"/>
      <c r="H14" s="291"/>
      <c r="I14" s="291"/>
      <c r="J14" s="291"/>
      <c r="K14" s="291"/>
      <c r="L14" s="291"/>
      <c r="M14" s="96"/>
    </row>
    <row r="15" spans="1:13" x14ac:dyDescent="0.2">
      <c r="A15" s="96"/>
      <c r="B15" s="99"/>
      <c r="C15" s="99"/>
      <c r="D15" s="291"/>
      <c r="E15" s="291"/>
      <c r="F15" s="291"/>
      <c r="G15" s="291"/>
      <c r="H15" s="291"/>
      <c r="I15" s="291"/>
      <c r="J15" s="291"/>
      <c r="K15" s="291"/>
      <c r="L15" s="291"/>
      <c r="M15" s="96"/>
    </row>
    <row r="16" spans="1:13" x14ac:dyDescent="0.2">
      <c r="A16" s="96"/>
      <c r="B16" s="99"/>
      <c r="C16" s="99"/>
      <c r="D16" s="291"/>
      <c r="E16" s="291"/>
      <c r="F16" s="291"/>
      <c r="G16" s="291"/>
      <c r="H16" s="291"/>
      <c r="I16" s="291"/>
      <c r="J16" s="291"/>
      <c r="K16" s="291"/>
      <c r="L16" s="291"/>
      <c r="M16" s="96"/>
    </row>
    <row r="17" spans="1:13" x14ac:dyDescent="0.2">
      <c r="A17" s="96"/>
      <c r="B17" s="99"/>
      <c r="C17" s="99"/>
      <c r="D17" s="291"/>
      <c r="E17" s="291"/>
      <c r="F17" s="291"/>
      <c r="G17" s="291"/>
      <c r="H17" s="291"/>
      <c r="I17" s="291"/>
      <c r="J17" s="291"/>
      <c r="K17" s="291"/>
      <c r="L17" s="291"/>
      <c r="M17" s="96"/>
    </row>
    <row r="18" spans="1:13" x14ac:dyDescent="0.2">
      <c r="A18" s="96"/>
      <c r="B18" s="99"/>
      <c r="C18" s="99"/>
      <c r="D18" s="197"/>
      <c r="E18" s="197"/>
      <c r="F18" s="197"/>
      <c r="G18" s="197"/>
      <c r="H18" s="197"/>
      <c r="I18" s="197"/>
      <c r="J18" s="197"/>
      <c r="K18" s="197"/>
      <c r="L18" s="197"/>
      <c r="M18" s="96"/>
    </row>
    <row r="19" spans="1:13" x14ac:dyDescent="0.2">
      <c r="A19" s="96"/>
      <c r="B19" s="99"/>
      <c r="C19" s="99"/>
      <c r="D19" s="197"/>
      <c r="E19" s="197"/>
      <c r="F19" s="197"/>
      <c r="G19" s="197"/>
      <c r="H19" s="197"/>
      <c r="I19" s="197"/>
      <c r="J19" s="197"/>
      <c r="K19" s="197"/>
      <c r="L19" s="197"/>
      <c r="M19" s="96"/>
    </row>
    <row r="20" spans="1:13" x14ac:dyDescent="0.2">
      <c r="A20" s="96"/>
      <c r="B20" s="103"/>
      <c r="C20" s="103"/>
      <c r="D20" s="103"/>
      <c r="E20" s="103"/>
      <c r="F20" s="103"/>
      <c r="G20" s="103"/>
      <c r="H20" s="103"/>
      <c r="I20" s="103"/>
      <c r="J20" s="105"/>
      <c r="K20" s="96"/>
      <c r="L20" s="96"/>
      <c r="M20" s="96"/>
    </row>
    <row r="21" spans="1:13" x14ac:dyDescent="0.2">
      <c r="A21" s="96"/>
      <c r="B21" s="204" t="s">
        <v>198</v>
      </c>
      <c r="C21" s="99"/>
      <c r="D21" s="292" t="s">
        <v>199</v>
      </c>
      <c r="E21" s="96"/>
      <c r="F21" s="96"/>
      <c r="G21" s="96"/>
      <c r="H21" s="96"/>
      <c r="I21" s="96"/>
      <c r="J21" s="96"/>
      <c r="K21" s="96"/>
      <c r="L21" s="96"/>
      <c r="M21" s="96"/>
    </row>
    <row r="22" spans="1:13" x14ac:dyDescent="0.2">
      <c r="A22" s="96"/>
      <c r="B22" s="96"/>
      <c r="C22" s="96"/>
      <c r="D22" s="293"/>
      <c r="E22" s="294" t="s">
        <v>200</v>
      </c>
      <c r="F22" s="294"/>
      <c r="G22" s="294" t="s">
        <v>201</v>
      </c>
      <c r="H22" s="294"/>
      <c r="I22" s="294"/>
      <c r="J22" s="294" t="s">
        <v>202</v>
      </c>
      <c r="K22" s="294"/>
      <c r="L22" s="294"/>
      <c r="M22" s="294"/>
    </row>
    <row r="23" spans="1:13" x14ac:dyDescent="0.2">
      <c r="A23" s="106"/>
      <c r="B23" s="106"/>
      <c r="C23" s="106"/>
      <c r="D23" s="106"/>
      <c r="E23" s="106"/>
      <c r="F23" s="106"/>
      <c r="G23" s="111"/>
      <c r="H23" s="111"/>
      <c r="I23" s="111"/>
      <c r="J23" s="111"/>
      <c r="K23" s="111"/>
      <c r="L23" s="112"/>
      <c r="M23" s="112"/>
    </row>
    <row r="24" spans="1:13" ht="27" customHeight="1" x14ac:dyDescent="0.2">
      <c r="A24" s="96"/>
      <c r="B24" s="96"/>
      <c r="C24" s="96"/>
      <c r="D24" s="132"/>
      <c r="E24" s="332" t="s">
        <v>224</v>
      </c>
      <c r="F24" s="333"/>
      <c r="G24" s="117" t="s">
        <v>226</v>
      </c>
      <c r="H24" s="118"/>
      <c r="I24" s="118"/>
      <c r="J24" s="329" t="s">
        <v>249</v>
      </c>
      <c r="K24" s="330"/>
      <c r="L24" s="330"/>
      <c r="M24" s="331"/>
    </row>
    <row r="25" spans="1:13" ht="27" customHeight="1" x14ac:dyDescent="0.2">
      <c r="A25" s="96"/>
      <c r="B25" s="96"/>
      <c r="C25" s="96"/>
      <c r="D25" s="133"/>
      <c r="E25" s="334"/>
      <c r="F25" s="335"/>
      <c r="G25" s="120" t="s">
        <v>227</v>
      </c>
      <c r="H25" s="121"/>
      <c r="I25" s="121"/>
      <c r="J25" s="326"/>
      <c r="K25" s="327"/>
      <c r="L25" s="327"/>
      <c r="M25" s="328"/>
    </row>
    <row r="26" spans="1:13" ht="27" customHeight="1" x14ac:dyDescent="0.2">
      <c r="A26" s="96"/>
      <c r="B26" s="96"/>
      <c r="C26" s="96"/>
      <c r="D26" s="122"/>
      <c r="E26" s="332" t="s">
        <v>225</v>
      </c>
      <c r="F26" s="333"/>
      <c r="G26" s="117" t="s">
        <v>228</v>
      </c>
      <c r="H26" s="118"/>
      <c r="I26" s="118"/>
      <c r="J26" s="329" t="s">
        <v>250</v>
      </c>
      <c r="K26" s="330"/>
      <c r="L26" s="330"/>
      <c r="M26" s="331"/>
    </row>
    <row r="27" spans="1:13" ht="27" customHeight="1" x14ac:dyDescent="0.2">
      <c r="A27" s="96"/>
      <c r="B27" s="96"/>
      <c r="C27" s="96"/>
      <c r="D27" s="119"/>
      <c r="E27" s="334"/>
      <c r="F27" s="335"/>
      <c r="G27" s="120" t="s">
        <v>229</v>
      </c>
      <c r="H27" s="121"/>
      <c r="I27" s="121"/>
      <c r="J27" s="326"/>
      <c r="K27" s="327"/>
      <c r="L27" s="327"/>
      <c r="M27" s="328"/>
    </row>
    <row r="28" spans="1:13" ht="12.75" customHeight="1" x14ac:dyDescent="0.2">
      <c r="A28" s="96"/>
      <c r="B28" s="96"/>
      <c r="C28" s="96"/>
      <c r="D28" s="302"/>
      <c r="E28" s="305" t="s">
        <v>203</v>
      </c>
      <c r="F28" s="306"/>
      <c r="G28" s="311" t="s">
        <v>223</v>
      </c>
      <c r="H28" s="312"/>
      <c r="I28" s="313"/>
      <c r="J28" s="320" t="s">
        <v>219</v>
      </c>
      <c r="K28" s="321"/>
      <c r="L28" s="321"/>
      <c r="M28" s="322"/>
    </row>
    <row r="29" spans="1:13" x14ac:dyDescent="0.2">
      <c r="A29" s="96"/>
      <c r="B29" s="96"/>
      <c r="C29" s="96"/>
      <c r="D29" s="303"/>
      <c r="E29" s="307"/>
      <c r="F29" s="308"/>
      <c r="G29" s="314"/>
      <c r="H29" s="315"/>
      <c r="I29" s="316"/>
      <c r="J29" s="323"/>
      <c r="K29" s="324"/>
      <c r="L29" s="324"/>
      <c r="M29" s="325"/>
    </row>
    <row r="30" spans="1:13" x14ac:dyDescent="0.2">
      <c r="A30" s="96"/>
      <c r="B30" s="96"/>
      <c r="C30" s="96"/>
      <c r="D30" s="303"/>
      <c r="E30" s="307"/>
      <c r="F30" s="308"/>
      <c r="G30" s="317"/>
      <c r="H30" s="318"/>
      <c r="I30" s="319"/>
      <c r="J30" s="326"/>
      <c r="K30" s="327"/>
      <c r="L30" s="327"/>
      <c r="M30" s="328"/>
    </row>
    <row r="31" spans="1:13" ht="30" customHeight="1" x14ac:dyDescent="0.2">
      <c r="A31" s="96"/>
      <c r="B31" s="96"/>
      <c r="C31" s="96"/>
      <c r="D31" s="303"/>
      <c r="E31" s="307"/>
      <c r="F31" s="308"/>
      <c r="G31" s="339" t="s">
        <v>230</v>
      </c>
      <c r="H31" s="339"/>
      <c r="I31" s="340"/>
      <c r="J31" s="336" t="s">
        <v>218</v>
      </c>
      <c r="K31" s="337"/>
      <c r="L31" s="337"/>
      <c r="M31" s="338"/>
    </row>
    <row r="32" spans="1:13" ht="30" customHeight="1" x14ac:dyDescent="0.2">
      <c r="A32" s="96"/>
      <c r="B32" s="96"/>
      <c r="C32" s="96"/>
      <c r="D32" s="304"/>
      <c r="E32" s="309"/>
      <c r="F32" s="310"/>
      <c r="G32" s="339" t="s">
        <v>204</v>
      </c>
      <c r="H32" s="339"/>
      <c r="I32" s="340"/>
      <c r="J32" s="336" t="s">
        <v>217</v>
      </c>
      <c r="K32" s="337"/>
      <c r="L32" s="337"/>
      <c r="M32" s="338"/>
    </row>
    <row r="33" spans="1:13" ht="26.25" customHeight="1" x14ac:dyDescent="0.2">
      <c r="A33" s="96"/>
      <c r="B33" s="96"/>
      <c r="C33" s="96"/>
      <c r="D33" s="200"/>
      <c r="E33" s="201"/>
      <c r="F33" s="201"/>
      <c r="G33" s="202"/>
      <c r="H33" s="202"/>
      <c r="I33" s="202"/>
      <c r="J33" s="199"/>
      <c r="K33" s="203"/>
      <c r="L33" s="203"/>
      <c r="M33" s="203"/>
    </row>
    <row r="34" spans="1:13" x14ac:dyDescent="0.2">
      <c r="A34" s="96"/>
      <c r="B34" s="96"/>
      <c r="C34" s="96"/>
      <c r="D34" s="96"/>
      <c r="E34" s="282"/>
      <c r="F34" s="282"/>
      <c r="G34" s="96"/>
      <c r="H34" s="96"/>
      <c r="I34" s="96"/>
      <c r="J34" s="283"/>
      <c r="K34" s="284"/>
      <c r="L34" s="284"/>
      <c r="M34" s="284"/>
    </row>
    <row r="35" spans="1:13" x14ac:dyDescent="0.2">
      <c r="A35" s="106"/>
      <c r="B35" s="204" t="s">
        <v>205</v>
      </c>
      <c r="C35" s="99"/>
      <c r="D35" s="99"/>
      <c r="E35" s="99"/>
      <c r="F35" s="99"/>
      <c r="G35" s="106"/>
      <c r="H35" s="106"/>
      <c r="I35" s="106"/>
      <c r="J35" s="106"/>
      <c r="K35" s="106"/>
      <c r="L35" s="107"/>
      <c r="M35" s="107"/>
    </row>
    <row r="36" spans="1:13" x14ac:dyDescent="0.2">
      <c r="A36" s="106"/>
      <c r="B36" s="106"/>
      <c r="C36" s="106"/>
      <c r="D36" s="106"/>
      <c r="E36" s="106"/>
      <c r="F36" s="106"/>
      <c r="G36" s="106"/>
      <c r="H36" s="106"/>
      <c r="I36" s="106"/>
      <c r="J36" s="106"/>
      <c r="K36" s="106"/>
      <c r="L36" s="107"/>
      <c r="M36" s="107"/>
    </row>
    <row r="37" spans="1:13" x14ac:dyDescent="0.2">
      <c r="A37" s="106"/>
      <c r="B37" s="295" t="s">
        <v>206</v>
      </c>
      <c r="C37" s="296"/>
      <c r="D37" s="296"/>
      <c r="E37" s="296"/>
      <c r="F37" s="296"/>
      <c r="G37" s="296"/>
      <c r="H37" s="296"/>
      <c r="I37" s="296"/>
      <c r="J37" s="296"/>
      <c r="K37" s="296"/>
      <c r="L37" s="297"/>
      <c r="M37" s="106"/>
    </row>
    <row r="38" spans="1:13" x14ac:dyDescent="0.2">
      <c r="A38" s="106"/>
      <c r="B38" s="106"/>
      <c r="C38" s="106"/>
      <c r="D38" s="106"/>
      <c r="E38" s="106"/>
      <c r="F38" s="106"/>
      <c r="G38" s="106"/>
      <c r="H38" s="106"/>
      <c r="I38" s="106"/>
      <c r="J38" s="106"/>
      <c r="K38" s="106"/>
      <c r="L38" s="107"/>
      <c r="M38" s="107"/>
    </row>
    <row r="39" spans="1:13" x14ac:dyDescent="0.2">
      <c r="A39" s="106"/>
      <c r="B39" s="298" t="s">
        <v>220</v>
      </c>
      <c r="C39" s="299"/>
      <c r="D39" s="299"/>
      <c r="E39" s="299"/>
      <c r="F39" s="299"/>
      <c r="G39" s="299"/>
      <c r="H39" s="299"/>
      <c r="I39" s="299"/>
      <c r="J39" s="299"/>
      <c r="K39" s="299"/>
      <c r="L39" s="300"/>
      <c r="M39" s="106"/>
    </row>
    <row r="40" spans="1:13" x14ac:dyDescent="0.2">
      <c r="A40" s="106"/>
      <c r="B40" s="106"/>
      <c r="C40" s="106"/>
      <c r="D40" s="106"/>
      <c r="E40" s="106"/>
      <c r="F40" s="106"/>
      <c r="G40" s="106"/>
      <c r="H40" s="106"/>
      <c r="I40" s="106"/>
      <c r="J40" s="106"/>
      <c r="K40" s="106"/>
      <c r="L40" s="107"/>
      <c r="M40" s="107"/>
    </row>
    <row r="41" spans="1:13" x14ac:dyDescent="0.2">
      <c r="A41" s="106"/>
      <c r="B41" s="286" t="s">
        <v>207</v>
      </c>
      <c r="C41" s="287"/>
      <c r="D41" s="287"/>
      <c r="E41" s="287"/>
      <c r="F41" s="287"/>
      <c r="G41" s="287"/>
      <c r="H41" s="287"/>
      <c r="I41" s="287"/>
      <c r="J41" s="287"/>
      <c r="K41" s="287"/>
      <c r="L41" s="288"/>
      <c r="M41" s="106"/>
    </row>
    <row r="42" spans="1:13" x14ac:dyDescent="0.2">
      <c r="A42" s="106"/>
      <c r="B42" s="106"/>
      <c r="C42" s="106"/>
      <c r="D42" s="106"/>
      <c r="E42" s="106"/>
      <c r="F42" s="106"/>
      <c r="G42" s="106"/>
      <c r="H42" s="106"/>
      <c r="I42" s="106"/>
      <c r="J42" s="106"/>
      <c r="K42" s="106"/>
      <c r="L42" s="107"/>
      <c r="M42" s="107"/>
    </row>
    <row r="43" spans="1:13" x14ac:dyDescent="0.2">
      <c r="A43" s="106"/>
      <c r="B43" s="285"/>
      <c r="C43" s="285"/>
      <c r="D43" s="285"/>
      <c r="E43" s="285"/>
      <c r="F43" s="285"/>
      <c r="G43" s="285"/>
      <c r="H43" s="285"/>
      <c r="I43" s="285"/>
      <c r="J43" s="285"/>
      <c r="K43" s="285"/>
      <c r="L43" s="285"/>
      <c r="M43" s="107"/>
    </row>
    <row r="44" spans="1:13" x14ac:dyDescent="0.2">
      <c r="A44" s="96"/>
      <c r="B44" s="96"/>
      <c r="C44" s="96"/>
      <c r="D44" s="96"/>
      <c r="E44" s="96"/>
      <c r="F44" s="96"/>
      <c r="G44" s="96"/>
      <c r="H44" s="96"/>
      <c r="I44" s="96"/>
      <c r="J44" s="96"/>
      <c r="K44" s="96"/>
      <c r="L44" s="96"/>
      <c r="M44" s="96"/>
    </row>
  </sheetData>
  <sheetProtection algorithmName="SHA-512" hashValue="tdIoFVombNBqRlKjmgJXpPDTmYRnNfmUH+5aeSjAbU2evq4ElE6fK9l0S6jioxhCl+cs1w3XUTrG5UrbvlGbNw==" saltValue="GLrTdQf+kF0kZE93omqPkA==" spinCount="100000" sheet="1" objects="1" scenarios="1"/>
  <mergeCells count="29">
    <mergeCell ref="D4:M4"/>
    <mergeCell ref="D28:D32"/>
    <mergeCell ref="E28:F32"/>
    <mergeCell ref="G28:I30"/>
    <mergeCell ref="J28:M30"/>
    <mergeCell ref="J26:M27"/>
    <mergeCell ref="E24:F25"/>
    <mergeCell ref="E26:F27"/>
    <mergeCell ref="J31:M31"/>
    <mergeCell ref="G32:I32"/>
    <mergeCell ref="J32:M32"/>
    <mergeCell ref="J24:M25"/>
    <mergeCell ref="G31:I31"/>
    <mergeCell ref="E34:F34"/>
    <mergeCell ref="J34:M34"/>
    <mergeCell ref="B43:L43"/>
    <mergeCell ref="B41:L41"/>
    <mergeCell ref="A1:M1"/>
    <mergeCell ref="A2:M2"/>
    <mergeCell ref="D6:L6"/>
    <mergeCell ref="D7:L7"/>
    <mergeCell ref="D9:L10"/>
    <mergeCell ref="D13:L17"/>
    <mergeCell ref="D21:D22"/>
    <mergeCell ref="E22:F22"/>
    <mergeCell ref="G22:I22"/>
    <mergeCell ref="J22:M22"/>
    <mergeCell ref="B37:L37"/>
    <mergeCell ref="B39:L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M99"/>
  <sheetViews>
    <sheetView showGridLines="0" topLeftCell="A81" zoomScaleNormal="100" zoomScaleSheetLayoutView="100" zoomScalePageLayoutView="90" workbookViewId="0">
      <selection activeCell="L12" sqref="L12"/>
    </sheetView>
  </sheetViews>
  <sheetFormatPr defaultColWidth="34.33203125" defaultRowHeight="15" x14ac:dyDescent="0.2"/>
  <cols>
    <col min="1" max="1" width="23.1640625" style="2" customWidth="1"/>
    <col min="2" max="2" width="13.83203125" style="2" customWidth="1"/>
    <col min="3" max="3" width="11.83203125" style="2" customWidth="1"/>
    <col min="4" max="4" width="12.83203125" style="2" customWidth="1"/>
    <col min="5" max="5" width="15.1640625" style="2" customWidth="1"/>
    <col min="6" max="6" width="14.83203125" style="2" customWidth="1"/>
    <col min="7" max="7" width="14.33203125" style="2" customWidth="1"/>
    <col min="8" max="9" width="8.83203125" style="2" customWidth="1"/>
    <col min="10" max="10" width="7.33203125" style="2" customWidth="1"/>
    <col min="11" max="11" width="15.5" style="2" customWidth="1"/>
    <col min="12" max="12" width="17.33203125" style="2" customWidth="1"/>
    <col min="13" max="13" width="16.6640625" style="2" customWidth="1"/>
    <col min="14" max="14" width="14.1640625" style="2" customWidth="1"/>
    <col min="15" max="15" width="12.83203125" style="2" customWidth="1"/>
    <col min="16" max="16" width="13.1640625" style="2" customWidth="1"/>
    <col min="17" max="17" width="11.6640625" style="2" customWidth="1"/>
    <col min="18" max="18" width="13.5" style="2" customWidth="1"/>
    <col min="19" max="16384" width="34.33203125" style="2"/>
  </cols>
  <sheetData>
    <row r="1" spans="1:13" ht="11.25" customHeight="1" x14ac:dyDescent="0.2">
      <c r="A1" s="18"/>
      <c r="B1" s="19"/>
      <c r="C1" s="18"/>
      <c r="D1" s="19"/>
      <c r="E1" s="19"/>
      <c r="F1" s="19"/>
      <c r="G1" s="19"/>
      <c r="H1" s="19"/>
      <c r="I1" s="20"/>
      <c r="J1" s="20"/>
      <c r="K1" s="20"/>
      <c r="L1" s="19"/>
    </row>
    <row r="2" spans="1:13" ht="15" customHeight="1" x14ac:dyDescent="0.2">
      <c r="A2" s="21" t="s">
        <v>13</v>
      </c>
      <c r="B2" s="341"/>
      <c r="C2" s="341"/>
      <c r="D2" s="21"/>
      <c r="E2" s="19"/>
      <c r="F2" s="19"/>
      <c r="G2" s="19"/>
      <c r="H2" s="19"/>
      <c r="I2" s="22"/>
      <c r="J2" s="22"/>
      <c r="K2" s="22"/>
      <c r="L2" s="19"/>
    </row>
    <row r="3" spans="1:13" ht="10.5" customHeight="1" x14ac:dyDescent="0.2">
      <c r="A3" s="21"/>
      <c r="B3" s="23"/>
      <c r="C3" s="21"/>
      <c r="D3" s="21"/>
      <c r="E3" s="21"/>
      <c r="F3" s="21"/>
      <c r="G3" s="19"/>
      <c r="H3" s="21"/>
      <c r="I3" s="20"/>
      <c r="J3" s="20"/>
      <c r="K3" s="20"/>
      <c r="L3" s="19"/>
    </row>
    <row r="4" spans="1:13" ht="15" customHeight="1" x14ac:dyDescent="0.2">
      <c r="A4" s="21" t="s">
        <v>12</v>
      </c>
      <c r="B4" s="341"/>
      <c r="C4" s="341"/>
      <c r="D4" s="341"/>
      <c r="E4" s="341"/>
      <c r="F4" s="341"/>
      <c r="G4" s="341"/>
      <c r="H4" s="19"/>
      <c r="I4" s="22"/>
      <c r="J4" s="22"/>
      <c r="K4" s="22"/>
      <c r="L4" s="19"/>
    </row>
    <row r="5" spans="1:13" ht="10.5" customHeight="1" x14ac:dyDescent="0.2">
      <c r="A5" s="21"/>
      <c r="B5" s="23"/>
      <c r="C5" s="21"/>
      <c r="D5" s="21"/>
      <c r="E5" s="21"/>
      <c r="F5" s="21"/>
      <c r="G5" s="19"/>
      <c r="H5" s="21"/>
      <c r="I5" s="20"/>
      <c r="J5" s="20"/>
      <c r="K5" s="20"/>
      <c r="L5" s="19"/>
    </row>
    <row r="6" spans="1:13" ht="15" customHeight="1" x14ac:dyDescent="0.2">
      <c r="A6" s="24" t="s">
        <v>162</v>
      </c>
      <c r="B6" s="123"/>
      <c r="C6" s="25"/>
      <c r="D6" s="19"/>
      <c r="E6" s="19"/>
      <c r="F6" s="19"/>
      <c r="G6" s="19"/>
      <c r="H6" s="19"/>
      <c r="I6" s="19"/>
    </row>
    <row r="7" spans="1:13" ht="15" customHeight="1" x14ac:dyDescent="0.2">
      <c r="A7" s="19"/>
      <c r="B7" s="19"/>
      <c r="C7" s="19"/>
      <c r="D7" s="19"/>
      <c r="E7" s="19"/>
      <c r="F7" s="19"/>
      <c r="G7" s="26"/>
      <c r="H7" s="27"/>
      <c r="I7" s="19"/>
      <c r="J7" s="19"/>
      <c r="K7" s="19"/>
      <c r="L7" s="19"/>
    </row>
    <row r="8" spans="1:13" ht="21" customHeight="1" x14ac:dyDescent="0.2">
      <c r="A8" s="349" t="s">
        <v>79</v>
      </c>
      <c r="B8" s="350"/>
      <c r="C8" s="350"/>
      <c r="D8" s="350"/>
      <c r="E8" s="350"/>
      <c r="F8" s="350"/>
      <c r="G8" s="351"/>
      <c r="H8" s="33"/>
      <c r="I8" s="33"/>
      <c r="J8" s="19"/>
      <c r="K8" s="19"/>
      <c r="L8" s="19"/>
    </row>
    <row r="9" spans="1:13" ht="28.5" customHeight="1" x14ac:dyDescent="0.2">
      <c r="A9" s="344" t="s">
        <v>14</v>
      </c>
      <c r="B9" s="344"/>
      <c r="C9" s="345" t="s">
        <v>98</v>
      </c>
      <c r="D9" s="346"/>
      <c r="E9" s="28" t="s">
        <v>99</v>
      </c>
      <c r="F9" s="29" t="s">
        <v>180</v>
      </c>
      <c r="G9" s="30" t="s">
        <v>100</v>
      </c>
      <c r="H9" s="347"/>
      <c r="I9" s="348"/>
      <c r="J9" s="19"/>
      <c r="K9" s="19"/>
      <c r="L9" s="19"/>
      <c r="M9" s="19"/>
    </row>
    <row r="10" spans="1:13" ht="15" customHeight="1" x14ac:dyDescent="0.2">
      <c r="A10" s="342" t="s">
        <v>62</v>
      </c>
      <c r="B10" s="342"/>
      <c r="C10" s="343"/>
      <c r="D10" s="343"/>
      <c r="E10" s="256"/>
      <c r="F10" s="257"/>
      <c r="G10" s="258"/>
      <c r="H10" s="353"/>
      <c r="I10" s="353"/>
      <c r="J10" s="19"/>
      <c r="K10" s="19"/>
      <c r="L10" s="19"/>
      <c r="M10" s="19"/>
    </row>
    <row r="11" spans="1:13" ht="15" customHeight="1" x14ac:dyDescent="0.2">
      <c r="A11" s="352" t="s">
        <v>240</v>
      </c>
      <c r="B11" s="352"/>
      <c r="C11" s="343"/>
      <c r="D11" s="343"/>
      <c r="E11" s="126"/>
      <c r="F11" s="127"/>
      <c r="G11" s="135"/>
      <c r="H11" s="353"/>
      <c r="I11" s="353"/>
      <c r="J11" s="19"/>
      <c r="K11" s="19"/>
      <c r="L11" s="19"/>
      <c r="M11" s="19"/>
    </row>
    <row r="12" spans="1:13" ht="15" customHeight="1" x14ac:dyDescent="0.2">
      <c r="A12" s="352" t="s">
        <v>241</v>
      </c>
      <c r="B12" s="352"/>
      <c r="C12" s="343"/>
      <c r="D12" s="343"/>
      <c r="E12" s="126"/>
      <c r="F12" s="127"/>
      <c r="G12" s="135"/>
      <c r="H12" s="353"/>
      <c r="I12" s="353"/>
      <c r="J12" s="19"/>
      <c r="K12" s="19"/>
      <c r="L12" s="19"/>
      <c r="M12" s="19"/>
    </row>
    <row r="13" spans="1:13" ht="15" customHeight="1" x14ac:dyDescent="0.2">
      <c r="A13" s="352" t="s">
        <v>242</v>
      </c>
      <c r="B13" s="352"/>
      <c r="C13" s="343"/>
      <c r="D13" s="343"/>
      <c r="E13" s="126"/>
      <c r="F13" s="127"/>
      <c r="G13" s="135"/>
      <c r="H13" s="353"/>
      <c r="I13" s="353"/>
      <c r="J13" s="19"/>
      <c r="K13" s="19"/>
      <c r="L13" s="19"/>
      <c r="M13" s="19"/>
    </row>
    <row r="14" spans="1:13" ht="15" customHeight="1" x14ac:dyDescent="0.2">
      <c r="A14" s="352" t="s">
        <v>243</v>
      </c>
      <c r="B14" s="352"/>
      <c r="C14" s="343"/>
      <c r="D14" s="343"/>
      <c r="E14" s="126"/>
      <c r="F14" s="127"/>
      <c r="G14" s="135"/>
      <c r="H14" s="353"/>
      <c r="I14" s="353"/>
      <c r="J14" s="19"/>
      <c r="K14" s="19"/>
      <c r="L14" s="19"/>
      <c r="M14" s="19"/>
    </row>
    <row r="15" spans="1:13" ht="15" customHeight="1" x14ac:dyDescent="0.2">
      <c r="A15" s="352" t="s">
        <v>244</v>
      </c>
      <c r="B15" s="352"/>
      <c r="C15" s="343"/>
      <c r="D15" s="343"/>
      <c r="E15" s="124"/>
      <c r="F15" s="125"/>
      <c r="G15" s="136"/>
      <c r="H15" s="353"/>
      <c r="I15" s="353"/>
      <c r="J15" s="19"/>
      <c r="K15" s="19"/>
      <c r="L15" s="19"/>
      <c r="M15" s="19"/>
    </row>
    <row r="16" spans="1:13" ht="15" customHeight="1" x14ac:dyDescent="0.2">
      <c r="A16" s="352" t="s">
        <v>245</v>
      </c>
      <c r="B16" s="352"/>
      <c r="C16" s="343"/>
      <c r="D16" s="343"/>
      <c r="E16" s="126"/>
      <c r="F16" s="127"/>
      <c r="G16" s="135"/>
      <c r="H16" s="353"/>
      <c r="I16" s="353"/>
      <c r="J16" s="19"/>
      <c r="K16" s="19"/>
      <c r="L16" s="19"/>
      <c r="M16" s="19"/>
    </row>
    <row r="17" spans="1:13" ht="15" customHeight="1" x14ac:dyDescent="0.2">
      <c r="A17" s="352" t="s">
        <v>231</v>
      </c>
      <c r="B17" s="352"/>
      <c r="C17" s="343"/>
      <c r="D17" s="343"/>
      <c r="E17" s="126"/>
      <c r="F17" s="127"/>
      <c r="G17" s="135"/>
      <c r="H17" s="353"/>
      <c r="I17" s="353"/>
      <c r="J17" s="19"/>
      <c r="K17" s="19"/>
      <c r="L17" s="19"/>
      <c r="M17" s="19"/>
    </row>
    <row r="18" spans="1:13" ht="15" customHeight="1" x14ac:dyDescent="0.2">
      <c r="A18" s="352" t="s">
        <v>232</v>
      </c>
      <c r="B18" s="352"/>
      <c r="C18" s="368"/>
      <c r="D18" s="368"/>
      <c r="E18" s="150"/>
      <c r="F18" s="151"/>
      <c r="G18" s="152"/>
      <c r="H18" s="353"/>
      <c r="I18" s="353"/>
      <c r="J18" s="19"/>
      <c r="K18" s="19"/>
      <c r="L18" s="19"/>
      <c r="M18" s="19"/>
    </row>
    <row r="19" spans="1:13" s="3" customFormat="1" ht="21" customHeight="1" x14ac:dyDescent="0.2">
      <c r="A19" s="357" t="s">
        <v>2</v>
      </c>
      <c r="B19" s="358"/>
      <c r="C19" s="359"/>
      <c r="D19" s="360"/>
      <c r="E19" s="153"/>
      <c r="F19" s="153"/>
      <c r="G19" s="153"/>
      <c r="H19" s="33"/>
      <c r="I19" s="33"/>
      <c r="J19" s="31"/>
      <c r="K19" s="31"/>
      <c r="L19" s="31"/>
      <c r="M19" s="31"/>
    </row>
    <row r="20" spans="1:13" ht="9.75" customHeight="1" x14ac:dyDescent="0.2">
      <c r="A20" s="19"/>
      <c r="B20" s="19"/>
      <c r="C20" s="19"/>
      <c r="D20" s="32"/>
      <c r="E20" s="19"/>
      <c r="F20" s="19"/>
      <c r="G20" s="26"/>
      <c r="H20" s="27"/>
      <c r="I20" s="19"/>
      <c r="J20" s="19"/>
      <c r="K20" s="19"/>
      <c r="L20" s="19"/>
    </row>
    <row r="21" spans="1:13" ht="21" customHeight="1" x14ac:dyDescent="0.2">
      <c r="A21" s="349" t="s">
        <v>81</v>
      </c>
      <c r="B21" s="361"/>
      <c r="C21" s="361"/>
      <c r="D21" s="362"/>
      <c r="E21" s="33"/>
      <c r="F21" s="33"/>
      <c r="G21" s="33"/>
      <c r="H21" s="27"/>
      <c r="I21" s="19"/>
      <c r="J21" s="19"/>
      <c r="K21" s="19"/>
      <c r="L21" s="19"/>
    </row>
    <row r="22" spans="1:13" x14ac:dyDescent="0.2">
      <c r="A22" s="34" t="s">
        <v>61</v>
      </c>
      <c r="B22" s="35"/>
      <c r="C22" s="363" t="s">
        <v>153</v>
      </c>
      <c r="D22" s="363"/>
      <c r="E22" s="36"/>
      <c r="F22" s="36"/>
      <c r="G22" s="37"/>
      <c r="H22" s="27"/>
      <c r="I22" s="19"/>
      <c r="J22" s="19"/>
      <c r="K22" s="19"/>
      <c r="L22" s="19"/>
    </row>
    <row r="23" spans="1:13" x14ac:dyDescent="0.2">
      <c r="A23" s="38" t="s">
        <v>15</v>
      </c>
      <c r="B23" s="39"/>
      <c r="C23" s="364"/>
      <c r="D23" s="365"/>
      <c r="E23" s="36"/>
      <c r="F23" s="36"/>
      <c r="G23" s="37"/>
      <c r="H23" s="27"/>
      <c r="I23" s="19"/>
      <c r="J23" s="19"/>
      <c r="K23" s="19"/>
      <c r="L23" s="19"/>
    </row>
    <row r="24" spans="1:13" x14ac:dyDescent="0.2">
      <c r="A24" s="40" t="s">
        <v>16</v>
      </c>
      <c r="B24" s="39"/>
      <c r="C24" s="366"/>
      <c r="D24" s="367"/>
      <c r="E24" s="36"/>
      <c r="F24" s="36"/>
      <c r="G24" s="37"/>
      <c r="H24" s="27"/>
      <c r="I24" s="19"/>
      <c r="J24" s="19"/>
      <c r="K24" s="19"/>
      <c r="L24" s="19"/>
    </row>
    <row r="25" spans="1:13" x14ac:dyDescent="0.2">
      <c r="A25" s="41" t="s">
        <v>17</v>
      </c>
      <c r="B25" s="39"/>
      <c r="C25" s="364"/>
      <c r="D25" s="365"/>
      <c r="E25" s="36"/>
      <c r="F25" s="36"/>
      <c r="G25" s="37"/>
      <c r="H25" s="27"/>
      <c r="I25" s="19"/>
      <c r="J25" s="19"/>
      <c r="K25" s="19"/>
      <c r="L25" s="19"/>
    </row>
    <row r="26" spans="1:13" x14ac:dyDescent="0.2">
      <c r="A26" s="41" t="s">
        <v>18</v>
      </c>
      <c r="B26" s="39"/>
      <c r="C26" s="366"/>
      <c r="D26" s="367"/>
      <c r="E26" s="36"/>
      <c r="F26" s="36"/>
      <c r="G26" s="37"/>
      <c r="H26" s="27"/>
      <c r="I26" s="19"/>
      <c r="J26" s="19"/>
      <c r="K26" s="19"/>
      <c r="L26" s="19"/>
    </row>
    <row r="27" spans="1:13" x14ac:dyDescent="0.2">
      <c r="A27" s="41" t="s">
        <v>101</v>
      </c>
      <c r="B27" s="39"/>
      <c r="C27" s="364"/>
      <c r="D27" s="365"/>
      <c r="E27" s="36"/>
      <c r="F27" s="36"/>
      <c r="G27" s="37"/>
      <c r="H27" s="27"/>
      <c r="I27" s="19"/>
      <c r="J27" s="19"/>
      <c r="K27" s="19"/>
      <c r="L27" s="19"/>
    </row>
    <row r="28" spans="1:13" x14ac:dyDescent="0.2">
      <c r="A28" s="41" t="s">
        <v>19</v>
      </c>
      <c r="B28" s="39"/>
      <c r="C28" s="366"/>
      <c r="D28" s="367"/>
      <c r="E28" s="36"/>
      <c r="F28" s="36"/>
      <c r="G28" s="37"/>
      <c r="H28" s="27"/>
      <c r="I28" s="19"/>
      <c r="J28" s="19"/>
      <c r="K28" s="19"/>
      <c r="L28" s="19"/>
    </row>
    <row r="29" spans="1:13" x14ac:dyDescent="0.2">
      <c r="A29" s="41" t="s">
        <v>20</v>
      </c>
      <c r="B29" s="39"/>
      <c r="C29" s="364"/>
      <c r="D29" s="365"/>
      <c r="E29" s="42" t="s">
        <v>89</v>
      </c>
      <c r="F29" s="354"/>
      <c r="G29" s="355"/>
      <c r="H29" s="355"/>
      <c r="I29" s="356"/>
      <c r="J29" s="19"/>
      <c r="K29" s="19"/>
      <c r="L29" s="19"/>
    </row>
    <row r="30" spans="1:13" s="1" customFormat="1" x14ac:dyDescent="0.2">
      <c r="A30" s="43" t="s">
        <v>3</v>
      </c>
      <c r="B30" s="44"/>
      <c r="C30" s="369"/>
      <c r="D30" s="370"/>
      <c r="E30" s="45"/>
      <c r="F30" s="45"/>
      <c r="G30" s="46"/>
      <c r="H30" s="27"/>
      <c r="I30" s="20"/>
      <c r="J30" s="20"/>
      <c r="K30" s="20"/>
      <c r="L30" s="20"/>
    </row>
    <row r="31" spans="1:13" s="4" customFormat="1" ht="15" customHeight="1" x14ac:dyDescent="0.2">
      <c r="A31" s="47" t="s">
        <v>5</v>
      </c>
      <c r="B31" s="48"/>
      <c r="C31" s="371"/>
      <c r="D31" s="371"/>
      <c r="E31" s="49"/>
      <c r="F31" s="49"/>
      <c r="G31" s="50"/>
      <c r="H31" s="8"/>
      <c r="I31" s="51"/>
      <c r="J31" s="51"/>
      <c r="K31" s="51"/>
      <c r="L31" s="51"/>
    </row>
    <row r="32" spans="1:13" s="4" customFormat="1" ht="15" customHeight="1" x14ac:dyDescent="0.2">
      <c r="A32" s="41" t="s">
        <v>21</v>
      </c>
      <c r="B32" s="52"/>
      <c r="C32" s="372"/>
      <c r="D32" s="373"/>
      <c r="E32" s="49"/>
      <c r="F32" s="49"/>
      <c r="G32" s="50"/>
      <c r="H32" s="8"/>
      <c r="I32" s="51"/>
      <c r="J32" s="31"/>
      <c r="K32" s="19"/>
      <c r="L32" s="19"/>
    </row>
    <row r="33" spans="1:12" s="4" customFormat="1" ht="15" customHeight="1" x14ac:dyDescent="0.2">
      <c r="A33" s="41" t="s">
        <v>103</v>
      </c>
      <c r="B33" s="52"/>
      <c r="C33" s="372"/>
      <c r="D33" s="373"/>
      <c r="E33" s="49"/>
      <c r="F33" s="49"/>
      <c r="G33" s="50"/>
      <c r="H33" s="8"/>
      <c r="I33" s="51"/>
      <c r="J33" s="31"/>
      <c r="K33" s="19"/>
      <c r="L33" s="19"/>
    </row>
    <row r="34" spans="1:12" s="4" customFormat="1" ht="15" customHeight="1" x14ac:dyDescent="0.2">
      <c r="A34" s="38" t="s">
        <v>102</v>
      </c>
      <c r="B34" s="52"/>
      <c r="C34" s="372"/>
      <c r="D34" s="373"/>
      <c r="E34" s="49"/>
      <c r="F34" s="49"/>
      <c r="G34" s="50"/>
      <c r="H34" s="8"/>
      <c r="I34" s="51"/>
      <c r="J34" s="31"/>
      <c r="K34" s="19"/>
      <c r="L34" s="19"/>
    </row>
    <row r="35" spans="1:12" s="4" customFormat="1" ht="15" customHeight="1" x14ac:dyDescent="0.2">
      <c r="A35" s="53" t="s">
        <v>22</v>
      </c>
      <c r="B35" s="52"/>
      <c r="C35" s="372"/>
      <c r="D35" s="373"/>
      <c r="E35" s="49"/>
      <c r="F35" s="49"/>
      <c r="G35" s="50"/>
      <c r="H35" s="8"/>
      <c r="I35" s="51"/>
      <c r="J35" s="31"/>
      <c r="K35" s="19"/>
      <c r="L35" s="19"/>
    </row>
    <row r="36" spans="1:12" s="4" customFormat="1" ht="15" customHeight="1" x14ac:dyDescent="0.2">
      <c r="A36" s="53" t="s">
        <v>104</v>
      </c>
      <c r="B36" s="52"/>
      <c r="C36" s="372"/>
      <c r="D36" s="373"/>
      <c r="E36" s="49"/>
      <c r="F36" s="49"/>
      <c r="G36" s="50"/>
      <c r="H36" s="8"/>
      <c r="I36" s="51"/>
      <c r="J36" s="31"/>
      <c r="K36" s="19"/>
      <c r="L36" s="19"/>
    </row>
    <row r="37" spans="1:12" s="4" customFormat="1" ht="15" customHeight="1" x14ac:dyDescent="0.2">
      <c r="A37" s="53" t="s">
        <v>23</v>
      </c>
      <c r="B37" s="52"/>
      <c r="C37" s="372"/>
      <c r="D37" s="373"/>
      <c r="E37" s="49"/>
      <c r="F37" s="49"/>
      <c r="G37" s="50"/>
      <c r="H37" s="8"/>
      <c r="I37" s="51"/>
      <c r="J37" s="31"/>
      <c r="K37" s="19"/>
      <c r="L37" s="19"/>
    </row>
    <row r="38" spans="1:12" s="4" customFormat="1" ht="15" customHeight="1" x14ac:dyDescent="0.2">
      <c r="A38" s="53" t="s">
        <v>24</v>
      </c>
      <c r="B38" s="52"/>
      <c r="C38" s="372"/>
      <c r="D38" s="373"/>
      <c r="E38" s="49"/>
      <c r="F38" s="49"/>
      <c r="G38" s="50"/>
      <c r="H38" s="8"/>
      <c r="I38" s="51"/>
      <c r="J38" s="31"/>
      <c r="K38" s="19"/>
      <c r="L38" s="19"/>
    </row>
    <row r="39" spans="1:12" s="4" customFormat="1" ht="15" customHeight="1" x14ac:dyDescent="0.2">
      <c r="A39" s="53" t="s">
        <v>114</v>
      </c>
      <c r="B39" s="52"/>
      <c r="C39" s="372"/>
      <c r="D39" s="373"/>
      <c r="E39" s="79" t="s">
        <v>115</v>
      </c>
      <c r="F39" s="354"/>
      <c r="G39" s="355"/>
      <c r="H39" s="355"/>
      <c r="I39" s="356"/>
      <c r="J39" s="31"/>
      <c r="K39" s="19"/>
      <c r="L39" s="19"/>
    </row>
    <row r="40" spans="1:12" s="4" customFormat="1" ht="15" customHeight="1" x14ac:dyDescent="0.2">
      <c r="A40" s="41" t="s">
        <v>25</v>
      </c>
      <c r="B40" s="52"/>
      <c r="C40" s="372"/>
      <c r="D40" s="373"/>
      <c r="E40" s="49"/>
      <c r="F40" s="49"/>
      <c r="G40" s="50"/>
      <c r="H40" s="8"/>
      <c r="I40" s="51"/>
      <c r="J40" s="31"/>
      <c r="K40" s="19"/>
      <c r="L40" s="19"/>
    </row>
    <row r="41" spans="1:12" s="4" customFormat="1" ht="15" customHeight="1" x14ac:dyDescent="0.2">
      <c r="A41" s="53" t="s">
        <v>26</v>
      </c>
      <c r="B41" s="52"/>
      <c r="C41" s="372"/>
      <c r="D41" s="373"/>
      <c r="E41" s="49"/>
      <c r="F41" s="49"/>
      <c r="G41" s="50"/>
      <c r="H41" s="8"/>
      <c r="I41" s="51"/>
      <c r="J41" s="31"/>
      <c r="K41" s="19"/>
      <c r="L41" s="19"/>
    </row>
    <row r="42" spans="1:12" s="4" customFormat="1" ht="15" customHeight="1" x14ac:dyDescent="0.2">
      <c r="A42" s="40" t="s">
        <v>27</v>
      </c>
      <c r="B42" s="52"/>
      <c r="C42" s="372"/>
      <c r="D42" s="373"/>
      <c r="E42" s="49"/>
      <c r="F42" s="49"/>
      <c r="G42" s="50"/>
      <c r="H42" s="8"/>
      <c r="I42" s="51"/>
      <c r="J42" s="31"/>
      <c r="K42" s="19"/>
      <c r="L42" s="19"/>
    </row>
    <row r="43" spans="1:12" s="4" customFormat="1" ht="15" customHeight="1" x14ac:dyDescent="0.2">
      <c r="A43" s="41" t="s">
        <v>28</v>
      </c>
      <c r="B43" s="52"/>
      <c r="C43" s="372"/>
      <c r="D43" s="373"/>
      <c r="E43" s="49"/>
      <c r="F43" s="49"/>
      <c r="G43" s="50"/>
      <c r="H43" s="8"/>
      <c r="I43" s="51"/>
      <c r="J43" s="31"/>
      <c r="K43" s="19"/>
      <c r="L43" s="19"/>
    </row>
    <row r="44" spans="1:12" s="4" customFormat="1" ht="15" customHeight="1" x14ac:dyDescent="0.2">
      <c r="A44" s="54" t="s">
        <v>29</v>
      </c>
      <c r="B44" s="52"/>
      <c r="C44" s="372"/>
      <c r="D44" s="373"/>
      <c r="E44" s="49"/>
      <c r="F44" s="49"/>
      <c r="G44" s="50"/>
      <c r="H44" s="8"/>
      <c r="I44" s="51"/>
      <c r="J44" s="31"/>
      <c r="K44" s="19"/>
      <c r="L44" s="19"/>
    </row>
    <row r="45" spans="1:12" s="4" customFormat="1" ht="15" customHeight="1" x14ac:dyDescent="0.2">
      <c r="A45" s="38" t="s">
        <v>30</v>
      </c>
      <c r="B45" s="52"/>
      <c r="C45" s="372"/>
      <c r="D45" s="373"/>
      <c r="E45" s="49"/>
      <c r="F45" s="49"/>
      <c r="G45" s="50"/>
      <c r="H45" s="8"/>
      <c r="I45" s="51"/>
      <c r="J45" s="31"/>
      <c r="K45" s="51"/>
      <c r="L45" s="19"/>
    </row>
    <row r="46" spans="1:12" s="4" customFormat="1" ht="15" customHeight="1" x14ac:dyDescent="0.2">
      <c r="A46" s="53" t="s">
        <v>31</v>
      </c>
      <c r="B46" s="52"/>
      <c r="C46" s="372"/>
      <c r="D46" s="373"/>
      <c r="E46" s="49"/>
      <c r="F46" s="49"/>
      <c r="G46" s="50"/>
      <c r="H46" s="8"/>
      <c r="I46" s="51"/>
      <c r="J46" s="31"/>
      <c r="K46" s="51"/>
      <c r="L46" s="19"/>
    </row>
    <row r="47" spans="1:12" s="4" customFormat="1" ht="15" customHeight="1" x14ac:dyDescent="0.2">
      <c r="A47" s="53" t="s">
        <v>32</v>
      </c>
      <c r="B47" s="52"/>
      <c r="C47" s="372"/>
      <c r="D47" s="373"/>
      <c r="E47" s="49"/>
      <c r="F47" s="49"/>
      <c r="G47" s="50"/>
      <c r="H47" s="8"/>
      <c r="I47" s="51"/>
      <c r="J47" s="31"/>
      <c r="K47" s="19"/>
      <c r="L47" s="19"/>
    </row>
    <row r="48" spans="1:12" s="4" customFormat="1" ht="15" customHeight="1" x14ac:dyDescent="0.2">
      <c r="A48" s="40" t="s">
        <v>33</v>
      </c>
      <c r="B48" s="52"/>
      <c r="C48" s="372"/>
      <c r="D48" s="373"/>
      <c r="E48" s="49"/>
      <c r="F48" s="49"/>
      <c r="G48" s="50"/>
      <c r="H48" s="8"/>
      <c r="I48" s="51"/>
      <c r="J48" s="31"/>
      <c r="K48" s="51"/>
      <c r="L48" s="51"/>
    </row>
    <row r="49" spans="1:12" s="4" customFormat="1" ht="15" customHeight="1" x14ac:dyDescent="0.2">
      <c r="A49" s="41" t="s">
        <v>34</v>
      </c>
      <c r="B49" s="52"/>
      <c r="C49" s="372"/>
      <c r="D49" s="373"/>
      <c r="E49" s="49"/>
      <c r="F49" s="49"/>
      <c r="G49" s="50"/>
      <c r="H49" s="8"/>
      <c r="I49" s="51"/>
      <c r="J49" s="31"/>
      <c r="K49" s="19"/>
      <c r="L49" s="19"/>
    </row>
    <row r="50" spans="1:12" s="4" customFormat="1" ht="15" customHeight="1" x14ac:dyDescent="0.2">
      <c r="A50" s="41" t="s">
        <v>152</v>
      </c>
      <c r="B50" s="52"/>
      <c r="C50" s="372"/>
      <c r="D50" s="373"/>
      <c r="E50" s="80" t="s">
        <v>89</v>
      </c>
      <c r="F50" s="354"/>
      <c r="G50" s="355"/>
      <c r="H50" s="355"/>
      <c r="I50" s="356"/>
      <c r="J50" s="31"/>
      <c r="K50" s="19"/>
      <c r="L50" s="19"/>
    </row>
    <row r="51" spans="1:12" s="3" customFormat="1" ht="15" customHeight="1" x14ac:dyDescent="0.2">
      <c r="A51" s="43" t="s">
        <v>0</v>
      </c>
      <c r="B51" s="52"/>
      <c r="C51" s="370"/>
      <c r="D51" s="374"/>
      <c r="E51" s="55"/>
      <c r="F51" s="55"/>
      <c r="G51" s="46"/>
      <c r="H51" s="8"/>
      <c r="I51" s="31"/>
      <c r="J51" s="31"/>
      <c r="K51" s="31"/>
      <c r="L51" s="31"/>
    </row>
    <row r="52" spans="1:12" s="4" customFormat="1" ht="15" customHeight="1" x14ac:dyDescent="0.2">
      <c r="A52" s="47" t="s">
        <v>6</v>
      </c>
      <c r="B52" s="48"/>
      <c r="C52" s="371"/>
      <c r="D52" s="371"/>
      <c r="E52" s="56"/>
      <c r="F52" s="56"/>
      <c r="G52" s="50"/>
      <c r="H52" s="8"/>
      <c r="I52" s="51"/>
      <c r="J52" s="51"/>
      <c r="K52" s="51"/>
      <c r="L52" s="51"/>
    </row>
    <row r="53" spans="1:12" s="3" customFormat="1" ht="15" customHeight="1" x14ac:dyDescent="0.2">
      <c r="A53" s="57" t="s">
        <v>35</v>
      </c>
      <c r="B53" s="44"/>
      <c r="C53" s="372"/>
      <c r="D53" s="373"/>
      <c r="E53" s="55"/>
      <c r="F53" s="55"/>
      <c r="G53" s="46"/>
      <c r="H53" s="8"/>
      <c r="I53" s="31"/>
      <c r="J53" s="31"/>
      <c r="K53" s="31"/>
      <c r="L53" s="31"/>
    </row>
    <row r="54" spans="1:12" s="3" customFormat="1" ht="15" customHeight="1" x14ac:dyDescent="0.2">
      <c r="A54" s="41" t="s">
        <v>36</v>
      </c>
      <c r="B54" s="44"/>
      <c r="C54" s="372"/>
      <c r="D54" s="373"/>
      <c r="E54" s="58"/>
      <c r="F54" s="58"/>
      <c r="G54" s="46"/>
      <c r="H54" s="8"/>
      <c r="I54" s="31"/>
      <c r="J54" s="31"/>
      <c r="K54" s="31"/>
      <c r="L54" s="31"/>
    </row>
    <row r="55" spans="1:12" s="3" customFormat="1" ht="15" customHeight="1" x14ac:dyDescent="0.2">
      <c r="A55" s="38" t="s">
        <v>37</v>
      </c>
      <c r="B55" s="44"/>
      <c r="C55" s="372"/>
      <c r="D55" s="373"/>
      <c r="E55" s="55"/>
      <c r="F55" s="55"/>
      <c r="G55" s="46"/>
      <c r="H55" s="8"/>
      <c r="I55" s="31"/>
      <c r="J55" s="31"/>
      <c r="K55" s="31"/>
      <c r="L55" s="31"/>
    </row>
    <row r="56" spans="1:12" s="3" customFormat="1" ht="15.75" customHeight="1" x14ac:dyDescent="0.2">
      <c r="A56" s="53" t="s">
        <v>38</v>
      </c>
      <c r="B56" s="52"/>
      <c r="C56" s="372"/>
      <c r="D56" s="373"/>
      <c r="E56" s="55"/>
      <c r="F56" s="55"/>
      <c r="G56" s="46"/>
      <c r="H56" s="8"/>
      <c r="I56" s="31"/>
      <c r="J56" s="31"/>
      <c r="K56" s="31"/>
      <c r="L56" s="31"/>
    </row>
    <row r="57" spans="1:12" s="3" customFormat="1" ht="15" customHeight="1" x14ac:dyDescent="0.2">
      <c r="A57" s="53" t="s">
        <v>39</v>
      </c>
      <c r="B57" s="52"/>
      <c r="C57" s="372"/>
      <c r="D57" s="373"/>
      <c r="E57" s="55"/>
      <c r="F57" s="55"/>
      <c r="G57" s="46"/>
      <c r="H57" s="8"/>
      <c r="I57" s="31"/>
      <c r="J57" s="31"/>
      <c r="K57" s="31"/>
      <c r="L57" s="31"/>
    </row>
    <row r="58" spans="1:12" s="3" customFormat="1" x14ac:dyDescent="0.2">
      <c r="A58" s="53" t="s">
        <v>40</v>
      </c>
      <c r="B58" s="52"/>
      <c r="C58" s="372"/>
      <c r="D58" s="373"/>
      <c r="E58" s="55"/>
      <c r="F58" s="55"/>
      <c r="G58" s="46"/>
      <c r="H58" s="8"/>
      <c r="I58" s="31"/>
      <c r="J58" s="31"/>
      <c r="K58" s="31"/>
      <c r="L58" s="31"/>
    </row>
    <row r="59" spans="1:12" x14ac:dyDescent="0.2">
      <c r="A59" s="53" t="s">
        <v>105</v>
      </c>
      <c r="B59" s="44"/>
      <c r="C59" s="372"/>
      <c r="D59" s="373"/>
      <c r="E59" s="58"/>
      <c r="F59" s="58"/>
      <c r="G59" s="46"/>
      <c r="H59" s="27"/>
      <c r="I59" s="19"/>
      <c r="J59" s="59"/>
      <c r="K59" s="19"/>
      <c r="L59" s="19"/>
    </row>
    <row r="60" spans="1:12" x14ac:dyDescent="0.2">
      <c r="A60" s="53" t="s">
        <v>41</v>
      </c>
      <c r="B60" s="44"/>
      <c r="C60" s="372"/>
      <c r="D60" s="373"/>
      <c r="E60" s="55"/>
      <c r="F60" s="55"/>
      <c r="G60" s="46"/>
      <c r="H60" s="27"/>
      <c r="I60" s="19"/>
      <c r="J60" s="31"/>
      <c r="K60" s="19"/>
      <c r="L60" s="19"/>
    </row>
    <row r="61" spans="1:12" x14ac:dyDescent="0.2">
      <c r="A61" s="53" t="s">
        <v>42</v>
      </c>
      <c r="B61" s="52"/>
      <c r="C61" s="372"/>
      <c r="D61" s="373"/>
      <c r="E61" s="58"/>
      <c r="F61" s="58"/>
      <c r="G61" s="46"/>
      <c r="H61" s="27"/>
      <c r="I61" s="19"/>
      <c r="J61" s="20"/>
      <c r="K61" s="19"/>
      <c r="L61" s="19"/>
    </row>
    <row r="62" spans="1:12" x14ac:dyDescent="0.2">
      <c r="A62" s="53" t="s">
        <v>43</v>
      </c>
      <c r="B62" s="44"/>
      <c r="C62" s="372"/>
      <c r="D62" s="373"/>
      <c r="E62" s="55"/>
      <c r="F62" s="55"/>
      <c r="G62" s="46"/>
      <c r="H62" s="27"/>
      <c r="I62" s="19"/>
      <c r="J62" s="19"/>
      <c r="K62" s="19"/>
      <c r="L62" s="19"/>
    </row>
    <row r="63" spans="1:12" x14ac:dyDescent="0.2">
      <c r="A63" s="53" t="s">
        <v>44</v>
      </c>
      <c r="B63" s="44"/>
      <c r="C63" s="372"/>
      <c r="D63" s="373"/>
      <c r="E63" s="58"/>
      <c r="F63" s="58"/>
      <c r="G63" s="46"/>
      <c r="H63" s="27"/>
      <c r="I63" s="19"/>
      <c r="J63" s="19"/>
      <c r="K63" s="19"/>
      <c r="L63" s="19"/>
    </row>
    <row r="64" spans="1:12" s="3" customFormat="1" x14ac:dyDescent="0.2">
      <c r="A64" s="53" t="s">
        <v>45</v>
      </c>
      <c r="B64" s="52"/>
      <c r="C64" s="372"/>
      <c r="D64" s="373"/>
      <c r="E64" s="55"/>
      <c r="F64" s="55"/>
      <c r="G64" s="46"/>
      <c r="H64" s="8"/>
      <c r="I64" s="31"/>
      <c r="J64" s="19"/>
      <c r="K64" s="31"/>
      <c r="L64" s="31"/>
    </row>
    <row r="65" spans="1:12" x14ac:dyDescent="0.2">
      <c r="A65" s="53" t="s">
        <v>106</v>
      </c>
      <c r="B65" s="44"/>
      <c r="C65" s="372"/>
      <c r="D65" s="373"/>
      <c r="E65" s="58"/>
      <c r="F65" s="58"/>
      <c r="G65" s="46"/>
      <c r="H65" s="27"/>
      <c r="I65" s="19"/>
      <c r="J65" s="19"/>
      <c r="K65" s="19"/>
      <c r="L65" s="19"/>
    </row>
    <row r="66" spans="1:12" s="4" customFormat="1" x14ac:dyDescent="0.2">
      <c r="A66" s="53" t="s">
        <v>46</v>
      </c>
      <c r="B66" s="52"/>
      <c r="C66" s="372"/>
      <c r="D66" s="373"/>
      <c r="E66" s="55"/>
      <c r="F66" s="55"/>
      <c r="G66" s="46"/>
      <c r="H66" s="8"/>
      <c r="I66" s="51"/>
      <c r="J66" s="51"/>
      <c r="K66" s="51"/>
      <c r="L66" s="51"/>
    </row>
    <row r="67" spans="1:12" s="3" customFormat="1" x14ac:dyDescent="0.2">
      <c r="A67" s="53" t="s">
        <v>107</v>
      </c>
      <c r="B67" s="52"/>
      <c r="C67" s="372"/>
      <c r="D67" s="373"/>
      <c r="E67" s="55"/>
      <c r="F67" s="55"/>
      <c r="G67" s="46"/>
      <c r="H67" s="8"/>
      <c r="I67" s="31"/>
      <c r="J67" s="31"/>
      <c r="K67" s="31"/>
      <c r="L67" s="31"/>
    </row>
    <row r="68" spans="1:12" s="4" customFormat="1" x14ac:dyDescent="0.2">
      <c r="A68" s="53" t="s">
        <v>47</v>
      </c>
      <c r="B68" s="52"/>
      <c r="C68" s="372"/>
      <c r="D68" s="373"/>
      <c r="E68" s="9"/>
      <c r="F68" s="9"/>
      <c r="G68" s="10"/>
      <c r="H68" s="8"/>
      <c r="I68" s="60"/>
      <c r="J68" s="51"/>
      <c r="K68" s="51"/>
      <c r="L68" s="51"/>
    </row>
    <row r="69" spans="1:12" s="4" customFormat="1" x14ac:dyDescent="0.2">
      <c r="A69" s="53" t="s">
        <v>108</v>
      </c>
      <c r="B69" s="52"/>
      <c r="C69" s="372"/>
      <c r="D69" s="373"/>
      <c r="E69" s="9"/>
      <c r="F69" s="9"/>
      <c r="G69" s="10"/>
      <c r="H69" s="8"/>
      <c r="I69" s="60"/>
      <c r="J69" s="51"/>
      <c r="K69" s="51"/>
      <c r="L69" s="19"/>
    </row>
    <row r="70" spans="1:12" s="4" customFormat="1" x14ac:dyDescent="0.2">
      <c r="A70" s="53" t="s">
        <v>109</v>
      </c>
      <c r="B70" s="52"/>
      <c r="C70" s="372"/>
      <c r="D70" s="373"/>
      <c r="E70" s="9"/>
      <c r="F70" s="9"/>
      <c r="G70" s="10"/>
      <c r="H70" s="8"/>
      <c r="I70" s="60"/>
      <c r="J70" s="51"/>
      <c r="K70" s="51"/>
      <c r="L70" s="19"/>
    </row>
    <row r="71" spans="1:12" s="4" customFormat="1" x14ac:dyDescent="0.2">
      <c r="A71" s="53" t="s">
        <v>110</v>
      </c>
      <c r="B71" s="52"/>
      <c r="C71" s="372"/>
      <c r="D71" s="373"/>
      <c r="E71" s="9"/>
      <c r="F71" s="9"/>
      <c r="G71" s="10"/>
      <c r="H71" s="8"/>
      <c r="I71" s="60"/>
      <c r="J71" s="51"/>
      <c r="K71" s="51"/>
      <c r="L71" s="19"/>
    </row>
    <row r="72" spans="1:12" s="4" customFormat="1" x14ac:dyDescent="0.2">
      <c r="A72" s="53" t="s">
        <v>48</v>
      </c>
      <c r="B72" s="52"/>
      <c r="C72" s="372"/>
      <c r="D72" s="373"/>
      <c r="E72" s="9"/>
      <c r="F72" s="9"/>
      <c r="G72" s="10"/>
      <c r="H72" s="8"/>
      <c r="I72" s="60"/>
      <c r="J72" s="51"/>
      <c r="K72" s="51"/>
      <c r="L72" s="19"/>
    </row>
    <row r="73" spans="1:12" s="4" customFormat="1" x14ac:dyDescent="0.2">
      <c r="A73" s="53" t="s">
        <v>4</v>
      </c>
      <c r="B73" s="52"/>
      <c r="C73" s="372"/>
      <c r="D73" s="373"/>
      <c r="E73" s="9"/>
      <c r="F73" s="9"/>
      <c r="G73" s="10"/>
      <c r="H73" s="8"/>
      <c r="I73" s="60"/>
      <c r="J73" s="51"/>
      <c r="K73" s="51"/>
      <c r="L73" s="19"/>
    </row>
    <row r="74" spans="1:12" s="4" customFormat="1" x14ac:dyDescent="0.2">
      <c r="A74" s="53" t="s">
        <v>111</v>
      </c>
      <c r="B74" s="52"/>
      <c r="C74" s="372"/>
      <c r="D74" s="373"/>
      <c r="E74" s="9"/>
      <c r="F74" s="9"/>
      <c r="G74" s="10"/>
      <c r="H74" s="8"/>
      <c r="I74" s="60"/>
      <c r="J74" s="51"/>
      <c r="K74" s="51"/>
      <c r="L74" s="19"/>
    </row>
    <row r="75" spans="1:12" s="4" customFormat="1" x14ac:dyDescent="0.2">
      <c r="A75" s="53" t="s">
        <v>112</v>
      </c>
      <c r="B75" s="52"/>
      <c r="C75" s="372"/>
      <c r="D75" s="373"/>
      <c r="E75" s="9"/>
      <c r="F75" s="9"/>
      <c r="G75" s="10"/>
      <c r="H75" s="8"/>
      <c r="I75" s="60"/>
      <c r="J75" s="51"/>
      <c r="K75" s="51"/>
      <c r="L75" s="19"/>
    </row>
    <row r="76" spans="1:12" s="4" customFormat="1" x14ac:dyDescent="0.2">
      <c r="A76" s="53" t="s">
        <v>113</v>
      </c>
      <c r="B76" s="52"/>
      <c r="C76" s="372"/>
      <c r="D76" s="373"/>
      <c r="E76" s="9"/>
      <c r="F76" s="9"/>
      <c r="G76" s="10"/>
      <c r="H76" s="8"/>
      <c r="I76" s="60"/>
      <c r="J76" s="51"/>
      <c r="K76" s="51"/>
      <c r="L76" s="19"/>
    </row>
    <row r="77" spans="1:12" s="4" customFormat="1" x14ac:dyDescent="0.2">
      <c r="A77" s="53" t="s">
        <v>49</v>
      </c>
      <c r="B77" s="52"/>
      <c r="C77" s="372"/>
      <c r="D77" s="373"/>
      <c r="E77" s="9"/>
      <c r="F77" s="9"/>
      <c r="G77" s="10"/>
      <c r="H77" s="8"/>
      <c r="I77" s="60"/>
      <c r="J77" s="51"/>
      <c r="K77" s="51"/>
      <c r="L77" s="19"/>
    </row>
    <row r="78" spans="1:12" s="4" customFormat="1" x14ac:dyDescent="0.2">
      <c r="A78" s="53" t="s">
        <v>50</v>
      </c>
      <c r="B78" s="52"/>
      <c r="C78" s="372"/>
      <c r="D78" s="373"/>
      <c r="E78" s="9"/>
      <c r="F78" s="9"/>
      <c r="G78" s="10"/>
      <c r="H78" s="8"/>
      <c r="I78" s="60"/>
      <c r="J78" s="51"/>
      <c r="K78" s="51"/>
      <c r="L78" s="19"/>
    </row>
    <row r="79" spans="1:12" s="4" customFormat="1" x14ac:dyDescent="0.2">
      <c r="A79" s="53" t="s">
        <v>51</v>
      </c>
      <c r="B79" s="52"/>
      <c r="C79" s="372"/>
      <c r="D79" s="373"/>
      <c r="E79" s="9"/>
      <c r="F79" s="9"/>
      <c r="G79" s="10"/>
      <c r="H79" s="8"/>
      <c r="I79" s="60"/>
      <c r="J79" s="51"/>
      <c r="K79" s="51"/>
      <c r="L79" s="19"/>
    </row>
    <row r="80" spans="1:12" s="4" customFormat="1" x14ac:dyDescent="0.2">
      <c r="A80" s="53" t="s">
        <v>52</v>
      </c>
      <c r="B80" s="52"/>
      <c r="C80" s="372"/>
      <c r="D80" s="373"/>
      <c r="E80" s="9"/>
      <c r="F80" s="9"/>
      <c r="G80" s="10"/>
      <c r="H80" s="8"/>
      <c r="I80" s="60"/>
      <c r="J80" s="51"/>
      <c r="K80" s="51"/>
      <c r="L80" s="19"/>
    </row>
    <row r="81" spans="1:12" s="4" customFormat="1" x14ac:dyDescent="0.2">
      <c r="A81" s="53" t="s">
        <v>53</v>
      </c>
      <c r="B81" s="52"/>
      <c r="C81" s="372"/>
      <c r="D81" s="373"/>
      <c r="E81" s="79" t="s">
        <v>89</v>
      </c>
      <c r="F81" s="354"/>
      <c r="G81" s="355"/>
      <c r="H81" s="355"/>
      <c r="I81" s="356"/>
      <c r="J81" s="51"/>
      <c r="K81" s="51"/>
      <c r="L81" s="19"/>
    </row>
    <row r="82" spans="1:12" s="4" customFormat="1" x14ac:dyDescent="0.2">
      <c r="A82" s="53" t="s">
        <v>11</v>
      </c>
      <c r="B82" s="52"/>
      <c r="C82" s="372"/>
      <c r="D82" s="373"/>
      <c r="E82" s="9"/>
      <c r="F82" s="9"/>
      <c r="G82" s="10"/>
      <c r="H82" s="8"/>
      <c r="I82" s="60"/>
      <c r="J82" s="51"/>
      <c r="K82" s="51"/>
      <c r="L82" s="19"/>
    </row>
    <row r="83" spans="1:12" s="4" customFormat="1" x14ac:dyDescent="0.2">
      <c r="A83" s="53" t="s">
        <v>54</v>
      </c>
      <c r="B83" s="52"/>
      <c r="C83" s="372"/>
      <c r="D83" s="373"/>
      <c r="E83" s="9"/>
      <c r="F83" s="9"/>
      <c r="G83" s="10"/>
      <c r="H83" s="8"/>
      <c r="I83" s="60"/>
      <c r="J83" s="51"/>
      <c r="K83" s="51"/>
      <c r="L83" s="19"/>
    </row>
    <row r="84" spans="1:12" s="4" customFormat="1" x14ac:dyDescent="0.2">
      <c r="A84" s="53" t="s">
        <v>55</v>
      </c>
      <c r="B84" s="52"/>
      <c r="C84" s="372"/>
      <c r="D84" s="373"/>
      <c r="E84" s="9"/>
      <c r="F84" s="9"/>
      <c r="G84" s="10"/>
      <c r="H84" s="8"/>
      <c r="I84" s="60"/>
      <c r="J84" s="51"/>
      <c r="K84" s="51"/>
      <c r="L84" s="19"/>
    </row>
    <row r="85" spans="1:12" s="4" customFormat="1" x14ac:dyDescent="0.2">
      <c r="A85" s="53" t="s">
        <v>56</v>
      </c>
      <c r="B85" s="52"/>
      <c r="C85" s="372"/>
      <c r="D85" s="373"/>
      <c r="E85" s="9"/>
      <c r="F85" s="9"/>
      <c r="G85" s="10"/>
      <c r="H85" s="8"/>
      <c r="I85" s="60"/>
      <c r="J85" s="51"/>
      <c r="K85" s="51"/>
      <c r="L85" s="19"/>
    </row>
    <row r="86" spans="1:12" s="4" customFormat="1" x14ac:dyDescent="0.2">
      <c r="A86" s="53" t="s">
        <v>57</v>
      </c>
      <c r="B86" s="52"/>
      <c r="C86" s="372"/>
      <c r="D86" s="373"/>
      <c r="E86" s="61"/>
      <c r="F86" s="61"/>
      <c r="G86" s="36"/>
      <c r="H86" s="37"/>
      <c r="I86" s="60"/>
      <c r="J86" s="51"/>
      <c r="K86" s="51"/>
      <c r="L86" s="19"/>
    </row>
    <row r="87" spans="1:12" s="4" customFormat="1" x14ac:dyDescent="0.2">
      <c r="A87" s="53" t="s">
        <v>7</v>
      </c>
      <c r="B87" s="52"/>
      <c r="C87" s="372"/>
      <c r="D87" s="373"/>
      <c r="E87" s="9"/>
      <c r="F87" s="9"/>
      <c r="G87" s="10"/>
      <c r="H87" s="8"/>
      <c r="I87" s="60"/>
      <c r="J87" s="51"/>
      <c r="K87" s="51"/>
      <c r="L87" s="19"/>
    </row>
    <row r="88" spans="1:12" s="4" customFormat="1" x14ac:dyDescent="0.2">
      <c r="A88" s="53" t="s">
        <v>58</v>
      </c>
      <c r="B88" s="52"/>
      <c r="C88" s="372"/>
      <c r="D88" s="373"/>
      <c r="E88" s="9"/>
      <c r="F88" s="9"/>
      <c r="G88" s="10"/>
      <c r="H88" s="8"/>
      <c r="I88" s="60"/>
      <c r="J88" s="51"/>
      <c r="K88" s="51"/>
      <c r="L88" s="19"/>
    </row>
    <row r="89" spans="1:12" s="4" customFormat="1" x14ac:dyDescent="0.2">
      <c r="A89" s="53" t="s">
        <v>59</v>
      </c>
      <c r="B89" s="52"/>
      <c r="C89" s="372"/>
      <c r="D89" s="373"/>
      <c r="E89" s="9"/>
      <c r="F89" s="9"/>
      <c r="G89" s="10"/>
      <c r="H89" s="8"/>
      <c r="I89" s="60"/>
      <c r="J89" s="51"/>
      <c r="K89" s="51"/>
      <c r="L89" s="19"/>
    </row>
    <row r="90" spans="1:12" s="4" customFormat="1" x14ac:dyDescent="0.2">
      <c r="A90" s="53" t="s">
        <v>8</v>
      </c>
      <c r="B90" s="52"/>
      <c r="C90" s="372"/>
      <c r="D90" s="373"/>
      <c r="E90" s="9"/>
      <c r="F90" s="9"/>
      <c r="G90" s="10"/>
      <c r="H90" s="8"/>
      <c r="I90" s="60"/>
      <c r="J90" s="51"/>
      <c r="K90" s="51"/>
      <c r="L90" s="19"/>
    </row>
    <row r="91" spans="1:12" s="4" customFormat="1" x14ac:dyDescent="0.2">
      <c r="A91" s="53" t="s">
        <v>116</v>
      </c>
      <c r="B91" s="52"/>
      <c r="C91" s="372"/>
      <c r="D91" s="373"/>
      <c r="E91" s="62" t="s">
        <v>89</v>
      </c>
      <c r="F91" s="354"/>
      <c r="G91" s="355"/>
      <c r="H91" s="355"/>
      <c r="I91" s="356"/>
      <c r="J91" s="51"/>
      <c r="K91" s="51"/>
      <c r="L91" s="19"/>
    </row>
    <row r="92" spans="1:12" s="4" customFormat="1" x14ac:dyDescent="0.2">
      <c r="A92" s="63" t="s">
        <v>60</v>
      </c>
      <c r="B92" s="64"/>
      <c r="C92" s="375"/>
      <c r="D92" s="376"/>
      <c r="E92" s="9"/>
      <c r="F92" s="9"/>
      <c r="G92" s="10"/>
      <c r="H92" s="8"/>
      <c r="I92" s="60"/>
      <c r="J92" s="51"/>
      <c r="K92" s="51"/>
      <c r="L92" s="19"/>
    </row>
    <row r="93" spans="1:12" s="4" customFormat="1" ht="21" customHeight="1" x14ac:dyDescent="0.2">
      <c r="A93" s="65" t="s">
        <v>1</v>
      </c>
      <c r="B93" s="66"/>
      <c r="C93" s="377"/>
      <c r="D93" s="378"/>
      <c r="E93" s="9"/>
      <c r="F93" s="9"/>
      <c r="G93" s="10"/>
      <c r="H93" s="8"/>
      <c r="I93" s="60"/>
      <c r="J93" s="51"/>
      <c r="K93" s="51"/>
      <c r="L93" s="19"/>
    </row>
    <row r="94" spans="1:12" s="4" customFormat="1" ht="11.25" customHeight="1" x14ac:dyDescent="0.2">
      <c r="A94" s="67"/>
      <c r="B94" s="11"/>
      <c r="C94" s="68"/>
      <c r="D94" s="68"/>
      <c r="E94" s="9"/>
      <c r="F94" s="9"/>
      <c r="G94" s="10"/>
      <c r="H94" s="8"/>
      <c r="I94" s="60"/>
      <c r="J94" s="51"/>
      <c r="K94" s="51"/>
      <c r="L94" s="19"/>
    </row>
    <row r="95" spans="1:12" ht="21" customHeight="1" x14ac:dyDescent="0.2">
      <c r="A95" s="349" t="s">
        <v>167</v>
      </c>
      <c r="B95" s="361"/>
      <c r="C95" s="361"/>
      <c r="D95" s="362"/>
      <c r="E95" s="33"/>
      <c r="F95" s="27"/>
      <c r="G95" s="19"/>
      <c r="H95" s="19"/>
      <c r="I95" s="19"/>
      <c r="J95" s="19"/>
    </row>
    <row r="96" spans="1:12" ht="27.75" customHeight="1" x14ac:dyDescent="0.2">
      <c r="A96" s="69" t="s">
        <v>160</v>
      </c>
      <c r="B96" s="70" t="s">
        <v>182</v>
      </c>
      <c r="C96" s="71" t="s">
        <v>159</v>
      </c>
      <c r="D96" s="84" t="s">
        <v>181</v>
      </c>
      <c r="E96" s="94"/>
      <c r="F96" s="33"/>
      <c r="G96" s="33"/>
      <c r="H96" s="27"/>
      <c r="I96" s="19"/>
      <c r="J96" s="19"/>
      <c r="K96" s="19"/>
      <c r="L96" s="19"/>
    </row>
    <row r="97" spans="1:12" s="4" customFormat="1" ht="17.25" customHeight="1" x14ac:dyDescent="0.2">
      <c r="A97" s="72" t="s">
        <v>158</v>
      </c>
      <c r="B97" s="128"/>
      <c r="C97" s="154"/>
      <c r="D97" s="155"/>
      <c r="E97" s="95"/>
      <c r="F97" s="9"/>
      <c r="G97" s="10"/>
      <c r="H97" s="8"/>
      <c r="I97" s="60"/>
      <c r="J97" s="51"/>
      <c r="K97" s="51"/>
      <c r="L97" s="19"/>
    </row>
    <row r="98" spans="1:12" s="4" customFormat="1" ht="17.25" customHeight="1" x14ac:dyDescent="0.2">
      <c r="A98" s="72" t="s">
        <v>156</v>
      </c>
      <c r="B98" s="128"/>
      <c r="C98" s="156"/>
      <c r="D98" s="137"/>
      <c r="E98" s="95"/>
      <c r="F98" s="9"/>
      <c r="G98" s="10"/>
      <c r="H98" s="8"/>
      <c r="I98" s="60"/>
      <c r="J98" s="51"/>
      <c r="K98" s="51"/>
      <c r="L98" s="19"/>
    </row>
    <row r="99" spans="1:12" s="4" customFormat="1" ht="17.25" customHeight="1" x14ac:dyDescent="0.2">
      <c r="A99" s="72" t="s">
        <v>157</v>
      </c>
      <c r="B99" s="128"/>
      <c r="C99" s="156"/>
      <c r="D99" s="137"/>
      <c r="E99" s="95"/>
      <c r="F99" s="9"/>
      <c r="G99" s="10"/>
      <c r="H99" s="8"/>
      <c r="I99" s="60"/>
      <c r="J99" s="51"/>
      <c r="K99" s="51"/>
      <c r="L99" s="19"/>
    </row>
  </sheetData>
  <sheetProtection algorithmName="SHA-512" hashValue="S2P0GWpEBc48inCAGjW5I3Iu4fiGniSazpVTdNBY1tRgRz6dEqfjlIboAdmwBroE1VeiEwO4YBbJSR20Dx1o6g==" saltValue="tWagEXU+hHVWKtwgsnt0cw==" spinCount="100000" sheet="1" objects="1" scenarios="1"/>
  <mergeCells count="114">
    <mergeCell ref="C92:D92"/>
    <mergeCell ref="C93:D93"/>
    <mergeCell ref="A95:D95"/>
    <mergeCell ref="H18:I18"/>
    <mergeCell ref="H17:I17"/>
    <mergeCell ref="H16:I16"/>
    <mergeCell ref="H15:I15"/>
    <mergeCell ref="H14:I14"/>
    <mergeCell ref="H13:I13"/>
    <mergeCell ref="C87:D87"/>
    <mergeCell ref="C88:D88"/>
    <mergeCell ref="C89:D89"/>
    <mergeCell ref="C90:D90"/>
    <mergeCell ref="C91:D91"/>
    <mergeCell ref="F91:I91"/>
    <mergeCell ref="F81:I81"/>
    <mergeCell ref="C82:D82"/>
    <mergeCell ref="C83:D83"/>
    <mergeCell ref="C84:D84"/>
    <mergeCell ref="C85:D85"/>
    <mergeCell ref="C86:D86"/>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7:D47"/>
    <mergeCell ref="C48:D48"/>
    <mergeCell ref="C49:D49"/>
    <mergeCell ref="C50:D50"/>
    <mergeCell ref="F50:I50"/>
    <mergeCell ref="C51:D51"/>
    <mergeCell ref="C41:D41"/>
    <mergeCell ref="C42:D42"/>
    <mergeCell ref="C43:D43"/>
    <mergeCell ref="C44:D44"/>
    <mergeCell ref="C45:D45"/>
    <mergeCell ref="C46:D46"/>
    <mergeCell ref="C36:D36"/>
    <mergeCell ref="C37:D37"/>
    <mergeCell ref="C38:D38"/>
    <mergeCell ref="C39:D39"/>
    <mergeCell ref="F39:I39"/>
    <mergeCell ref="C40:D40"/>
    <mergeCell ref="C30:D30"/>
    <mergeCell ref="C31:D31"/>
    <mergeCell ref="C32:D32"/>
    <mergeCell ref="C33:D33"/>
    <mergeCell ref="C34:D34"/>
    <mergeCell ref="C35:D35"/>
    <mergeCell ref="C25:D25"/>
    <mergeCell ref="C26:D26"/>
    <mergeCell ref="C27:D27"/>
    <mergeCell ref="C28:D28"/>
    <mergeCell ref="C29:D29"/>
    <mergeCell ref="F29:I29"/>
    <mergeCell ref="A19:B19"/>
    <mergeCell ref="C19:D19"/>
    <mergeCell ref="A21:D21"/>
    <mergeCell ref="C22:D22"/>
    <mergeCell ref="C23:D23"/>
    <mergeCell ref="C24:D24"/>
    <mergeCell ref="A17:B17"/>
    <mergeCell ref="C17:D17"/>
    <mergeCell ref="A18:B18"/>
    <mergeCell ref="C18:D18"/>
    <mergeCell ref="A16:B16"/>
    <mergeCell ref="C16:D16"/>
    <mergeCell ref="A13:B13"/>
    <mergeCell ref="C13:D13"/>
    <mergeCell ref="A14:B14"/>
    <mergeCell ref="C14:D14"/>
    <mergeCell ref="A11:B11"/>
    <mergeCell ref="C11:D11"/>
    <mergeCell ref="A12:B12"/>
    <mergeCell ref="C12:D12"/>
    <mergeCell ref="B2:C2"/>
    <mergeCell ref="B4:G4"/>
    <mergeCell ref="A10:B10"/>
    <mergeCell ref="C10:D10"/>
    <mergeCell ref="A9:B9"/>
    <mergeCell ref="C9:D9"/>
    <mergeCell ref="H9:I9"/>
    <mergeCell ref="A8:G8"/>
    <mergeCell ref="A15:B15"/>
    <mergeCell ref="C15:D15"/>
    <mergeCell ref="H12:I12"/>
    <mergeCell ref="H11:I11"/>
    <mergeCell ref="H10:I10"/>
  </mergeCells>
  <printOptions horizontalCentered="1"/>
  <pageMargins left="0.25" right="0.25" top="0.71" bottom="0.5" header="0.25" footer="0.25"/>
  <pageSetup scale="83" fitToHeight="2" orientation="portrait" r:id="rId1"/>
  <headerFooter scaleWithDoc="0" alignWithMargins="0">
    <firstHeader>&amp;C&amp;"Times New Roman,Bold"&amp;11AHP DEVELOPMENT BUDGET       
2018 Offering</firstHead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1:T79"/>
  <sheetViews>
    <sheetView showGridLines="0" topLeftCell="A9" zoomScale="90" zoomScaleNormal="90" zoomScalePageLayoutView="110" workbookViewId="0">
      <selection activeCell="A22" sqref="A22:XFD22"/>
    </sheetView>
  </sheetViews>
  <sheetFormatPr defaultColWidth="6.6640625" defaultRowHeight="12.75" x14ac:dyDescent="0.2"/>
  <cols>
    <col min="1" max="1" width="17.1640625" style="7" customWidth="1"/>
    <col min="2" max="2" width="6.33203125" style="7" customWidth="1"/>
    <col min="3" max="3" width="16.6640625" style="7" customWidth="1"/>
    <col min="4" max="4" width="6.33203125" style="7" customWidth="1"/>
    <col min="5" max="5" width="8.5" style="7" customWidth="1"/>
    <col min="6" max="6" width="12.33203125" style="7" customWidth="1"/>
    <col min="7" max="7" width="12.6640625" style="7" customWidth="1"/>
    <col min="8" max="8" width="14.33203125" style="7" customWidth="1"/>
    <col min="9" max="17" width="11.1640625" style="7" bestFit="1" customWidth="1"/>
    <col min="18" max="20" width="11.1640625" style="7" customWidth="1"/>
    <col min="21" max="16384" width="6.6640625" style="7"/>
  </cols>
  <sheetData>
    <row r="1" spans="1:20" s="2" customFormat="1" ht="16.5" customHeight="1" x14ac:dyDescent="0.2">
      <c r="A1" s="260" t="s">
        <v>13</v>
      </c>
      <c r="B1" s="341"/>
      <c r="C1" s="341"/>
      <c r="D1" s="260"/>
      <c r="E1" s="261"/>
      <c r="F1" s="261"/>
      <c r="G1" s="261"/>
      <c r="H1" s="19"/>
      <c r="I1" s="22"/>
      <c r="J1" s="22"/>
      <c r="K1" s="22"/>
      <c r="L1" s="19"/>
    </row>
    <row r="2" spans="1:20" s="262" customFormat="1" ht="7.5" customHeight="1" x14ac:dyDescent="0.2">
      <c r="A2" s="260"/>
      <c r="B2" s="260"/>
      <c r="C2" s="260"/>
      <c r="D2" s="260"/>
      <c r="E2" s="260"/>
      <c r="F2" s="260"/>
      <c r="G2" s="261"/>
      <c r="H2" s="260"/>
      <c r="I2" s="261"/>
      <c r="J2" s="261"/>
      <c r="K2" s="261"/>
      <c r="L2" s="261"/>
    </row>
    <row r="3" spans="1:20" s="2" customFormat="1" ht="15" customHeight="1" x14ac:dyDescent="0.2">
      <c r="A3" s="260" t="s">
        <v>12</v>
      </c>
      <c r="B3" s="341"/>
      <c r="C3" s="341"/>
      <c r="D3" s="341"/>
      <c r="E3" s="341"/>
      <c r="F3" s="341"/>
      <c r="G3" s="267"/>
      <c r="H3" s="19"/>
      <c r="I3" s="22"/>
      <c r="J3" s="22"/>
      <c r="K3" s="22"/>
      <c r="L3" s="19"/>
    </row>
    <row r="4" spans="1:20" s="262" customFormat="1" ht="7.5" customHeight="1" x14ac:dyDescent="0.2">
      <c r="A4" s="260"/>
      <c r="B4" s="260"/>
      <c r="C4" s="260"/>
      <c r="D4" s="260"/>
      <c r="E4" s="260"/>
      <c r="F4" s="260"/>
      <c r="G4" s="261"/>
      <c r="H4" s="260"/>
      <c r="I4" s="261"/>
      <c r="J4" s="261"/>
      <c r="K4" s="261"/>
      <c r="L4" s="261"/>
    </row>
    <row r="5" spans="1:20" s="2" customFormat="1" ht="18" customHeight="1" x14ac:dyDescent="0.2">
      <c r="A5" s="266" t="s">
        <v>246</v>
      </c>
      <c r="B5" s="341"/>
      <c r="C5" s="341"/>
      <c r="D5" s="263"/>
      <c r="E5" s="264"/>
      <c r="F5" s="261"/>
      <c r="G5" s="261"/>
      <c r="H5" s="20"/>
      <c r="I5" s="19"/>
    </row>
    <row r="6" spans="1:20" s="2" customFormat="1" ht="9" customHeight="1" x14ac:dyDescent="0.2">
      <c r="A6" s="266"/>
      <c r="B6" s="268"/>
      <c r="C6" s="268"/>
      <c r="D6" s="263"/>
      <c r="E6" s="264"/>
      <c r="F6" s="261"/>
      <c r="G6" s="261"/>
      <c r="H6" s="20"/>
      <c r="I6" s="19"/>
    </row>
    <row r="7" spans="1:20" s="2" customFormat="1" ht="17.25" customHeight="1" x14ac:dyDescent="0.2">
      <c r="A7" s="266" t="s">
        <v>247</v>
      </c>
      <c r="B7" s="341"/>
      <c r="C7" s="341"/>
      <c r="D7" s="263"/>
      <c r="E7" s="264"/>
      <c r="F7" s="261"/>
      <c r="G7" s="261"/>
      <c r="H7" s="20"/>
      <c r="I7" s="19"/>
    </row>
    <row r="8" spans="1:20" s="262" customFormat="1" ht="7.5" customHeight="1" x14ac:dyDescent="0.2">
      <c r="A8" s="260"/>
      <c r="B8" s="260"/>
      <c r="C8" s="260"/>
      <c r="H8" s="261"/>
    </row>
    <row r="9" spans="1:20" s="2" customFormat="1" ht="25.5" customHeight="1" x14ac:dyDescent="0.2">
      <c r="A9" s="266" t="s">
        <v>248</v>
      </c>
      <c r="B9" s="381"/>
      <c r="C9" s="381"/>
      <c r="D9" s="382"/>
      <c r="E9" s="382"/>
      <c r="F9" s="382"/>
      <c r="G9" s="265"/>
      <c r="H9" s="21"/>
    </row>
    <row r="10" spans="1:20" x14ac:dyDescent="0.2">
      <c r="A10" s="11"/>
      <c r="B10" s="11"/>
      <c r="C10" s="9"/>
      <c r="D10" s="265"/>
      <c r="E10" s="265"/>
      <c r="F10" s="265"/>
      <c r="G10" s="265"/>
      <c r="H10" s="51"/>
      <c r="I10" s="60"/>
      <c r="J10" s="51"/>
      <c r="K10" s="51"/>
      <c r="L10" s="19"/>
      <c r="M10" s="51"/>
      <c r="N10" s="51"/>
      <c r="O10" s="51"/>
      <c r="P10" s="51"/>
      <c r="Q10" s="51"/>
      <c r="R10" s="51"/>
      <c r="S10" s="19"/>
      <c r="T10" s="19"/>
    </row>
    <row r="11" spans="1:20" ht="18" customHeight="1" x14ac:dyDescent="0.2">
      <c r="A11" s="379" t="s">
        <v>64</v>
      </c>
      <c r="B11" s="380"/>
      <c r="C11" s="380"/>
      <c r="D11" s="380"/>
      <c r="E11" s="380"/>
      <c r="F11" s="380"/>
      <c r="G11" s="380"/>
      <c r="H11" s="380"/>
      <c r="I11" s="51"/>
      <c r="J11" s="60"/>
      <c r="K11" s="51"/>
      <c r="L11" s="51"/>
      <c r="M11" s="20"/>
      <c r="N11" s="19"/>
      <c r="O11" s="19"/>
    </row>
    <row r="12" spans="1:20" ht="39" customHeight="1" x14ac:dyDescent="0.2">
      <c r="A12" s="383" t="s">
        <v>63</v>
      </c>
      <c r="B12" s="384"/>
      <c r="C12" s="383" t="s">
        <v>96</v>
      </c>
      <c r="D12" s="384"/>
      <c r="E12" s="383" t="s">
        <v>92</v>
      </c>
      <c r="F12" s="384"/>
      <c r="G12" s="259" t="s">
        <v>97</v>
      </c>
      <c r="H12" s="269" t="s">
        <v>251</v>
      </c>
      <c r="I12" s="51"/>
      <c r="J12" s="60"/>
      <c r="K12" s="51"/>
      <c r="L12" s="51"/>
      <c r="M12" s="20"/>
      <c r="N12" s="19"/>
      <c r="O12" s="19"/>
    </row>
    <row r="13" spans="1:20" ht="14.25" customHeight="1" x14ac:dyDescent="0.2">
      <c r="A13" s="385"/>
      <c r="B13" s="386"/>
      <c r="C13" s="387"/>
      <c r="D13" s="388"/>
      <c r="E13" s="389"/>
      <c r="F13" s="390"/>
      <c r="G13" s="138"/>
      <c r="H13" s="280"/>
      <c r="I13" s="51"/>
      <c r="J13" s="60"/>
      <c r="K13" s="51"/>
      <c r="L13" s="51"/>
      <c r="M13" s="20"/>
      <c r="N13" s="19"/>
      <c r="O13" s="19"/>
    </row>
    <row r="14" spans="1:20" ht="14.25" customHeight="1" x14ac:dyDescent="0.2">
      <c r="A14" s="391"/>
      <c r="B14" s="391"/>
      <c r="C14" s="392"/>
      <c r="D14" s="392"/>
      <c r="E14" s="393"/>
      <c r="F14" s="393"/>
      <c r="G14" s="138"/>
      <c r="H14" s="280"/>
      <c r="I14" s="51"/>
      <c r="J14" s="60"/>
      <c r="K14" s="51"/>
      <c r="L14" s="51"/>
      <c r="M14" s="20"/>
      <c r="N14" s="19"/>
      <c r="O14" s="19"/>
    </row>
    <row r="15" spans="1:20" ht="14.25" customHeight="1" x14ac:dyDescent="0.2">
      <c r="A15" s="391"/>
      <c r="B15" s="391"/>
      <c r="C15" s="392"/>
      <c r="D15" s="392"/>
      <c r="E15" s="393"/>
      <c r="F15" s="393"/>
      <c r="G15" s="138"/>
      <c r="H15" s="280"/>
      <c r="I15" s="51"/>
      <c r="J15" s="60"/>
      <c r="K15" s="51"/>
      <c r="L15" s="51"/>
      <c r="M15" s="20"/>
      <c r="N15" s="19"/>
      <c r="O15" s="19"/>
    </row>
    <row r="16" spans="1:20" ht="14.25" customHeight="1" x14ac:dyDescent="0.2">
      <c r="A16" s="391"/>
      <c r="B16" s="391"/>
      <c r="C16" s="392"/>
      <c r="D16" s="392"/>
      <c r="E16" s="393"/>
      <c r="F16" s="393"/>
      <c r="G16" s="138"/>
      <c r="H16" s="280"/>
      <c r="I16" s="51"/>
      <c r="J16" s="60"/>
      <c r="K16" s="51"/>
      <c r="L16" s="51"/>
      <c r="M16" s="20"/>
      <c r="N16" s="19"/>
      <c r="O16" s="19"/>
    </row>
    <row r="17" spans="1:15" ht="14.25" customHeight="1" x14ac:dyDescent="0.2">
      <c r="A17" s="391"/>
      <c r="B17" s="391"/>
      <c r="C17" s="387"/>
      <c r="D17" s="388"/>
      <c r="E17" s="393"/>
      <c r="F17" s="393"/>
      <c r="G17" s="138"/>
      <c r="H17" s="280"/>
      <c r="I17" s="51"/>
      <c r="J17" s="60"/>
      <c r="K17" s="51"/>
      <c r="L17" s="51"/>
      <c r="M17" s="20"/>
      <c r="N17" s="19"/>
      <c r="O17" s="19"/>
    </row>
    <row r="18" spans="1:15" ht="14.25" customHeight="1" x14ac:dyDescent="0.2">
      <c r="A18" s="391"/>
      <c r="B18" s="391"/>
      <c r="C18" s="387"/>
      <c r="D18" s="388"/>
      <c r="E18" s="393"/>
      <c r="F18" s="393"/>
      <c r="G18" s="138"/>
      <c r="H18" s="280"/>
      <c r="I18" s="51"/>
      <c r="J18" s="60"/>
      <c r="K18" s="51"/>
      <c r="L18" s="51"/>
      <c r="M18" s="20"/>
      <c r="N18" s="19"/>
      <c r="O18" s="19"/>
    </row>
    <row r="19" spans="1:15" ht="14.25" customHeight="1" x14ac:dyDescent="0.2">
      <c r="A19" s="391"/>
      <c r="B19" s="391"/>
      <c r="C19" s="387"/>
      <c r="D19" s="388"/>
      <c r="E19" s="393"/>
      <c r="F19" s="393"/>
      <c r="G19" s="138"/>
      <c r="H19" s="280"/>
      <c r="I19" s="51"/>
      <c r="J19" s="60"/>
      <c r="K19" s="51"/>
      <c r="L19" s="51"/>
      <c r="M19" s="20"/>
      <c r="N19" s="19"/>
      <c r="O19" s="19"/>
    </row>
    <row r="20" spans="1:15" ht="14.25" customHeight="1" x14ac:dyDescent="0.2">
      <c r="A20" s="391"/>
      <c r="B20" s="391"/>
      <c r="C20" s="387"/>
      <c r="D20" s="388"/>
      <c r="E20" s="393"/>
      <c r="F20" s="393"/>
      <c r="G20" s="138"/>
      <c r="H20" s="280"/>
      <c r="I20" s="51"/>
      <c r="J20" s="60"/>
      <c r="K20" s="51"/>
      <c r="L20" s="51"/>
      <c r="M20" s="20"/>
      <c r="N20" s="19"/>
      <c r="O20" s="19"/>
    </row>
    <row r="21" spans="1:15" ht="14.25" customHeight="1" x14ac:dyDescent="0.2">
      <c r="A21" s="391"/>
      <c r="B21" s="391"/>
      <c r="C21" s="387"/>
      <c r="D21" s="388"/>
      <c r="E21" s="393"/>
      <c r="F21" s="393"/>
      <c r="G21" s="138"/>
      <c r="H21" s="280"/>
      <c r="I21" s="51"/>
      <c r="J21" s="60"/>
      <c r="K21" s="51"/>
      <c r="L21" s="51"/>
      <c r="M21" s="20"/>
      <c r="N21" s="19"/>
      <c r="O21" s="19"/>
    </row>
    <row r="22" spans="1:15" ht="14.25" customHeight="1" x14ac:dyDescent="0.2">
      <c r="A22" s="391"/>
      <c r="B22" s="391"/>
      <c r="C22" s="387"/>
      <c r="D22" s="388"/>
      <c r="E22" s="393"/>
      <c r="F22" s="393"/>
      <c r="G22" s="138"/>
      <c r="H22" s="280"/>
      <c r="I22" s="51"/>
      <c r="J22" s="60"/>
      <c r="K22" s="51"/>
      <c r="L22" s="51"/>
      <c r="M22" s="20"/>
      <c r="N22" s="19"/>
      <c r="O22" s="19"/>
    </row>
    <row r="23" spans="1:15" ht="15" customHeight="1" x14ac:dyDescent="0.2">
      <c r="A23" s="19"/>
      <c r="B23" s="51"/>
      <c r="C23" s="60"/>
      <c r="D23" s="51"/>
      <c r="E23" s="51"/>
      <c r="F23" s="20"/>
      <c r="G23" s="19"/>
      <c r="H23" s="19"/>
    </row>
    <row r="24" spans="1:15" ht="18" customHeight="1" x14ac:dyDescent="0.2">
      <c r="A24" s="399" t="s">
        <v>151</v>
      </c>
      <c r="B24" s="400"/>
      <c r="C24" s="400"/>
      <c r="D24" s="400"/>
      <c r="E24" s="400"/>
      <c r="F24" s="401"/>
    </row>
    <row r="25" spans="1:15" ht="24.75" x14ac:dyDescent="0.2">
      <c r="A25" s="397" t="s">
        <v>86</v>
      </c>
      <c r="B25" s="397"/>
      <c r="C25" s="397"/>
      <c r="D25" s="397"/>
      <c r="E25" s="141" t="s">
        <v>122</v>
      </c>
      <c r="F25" s="12" t="s">
        <v>66</v>
      </c>
    </row>
    <row r="26" spans="1:15" ht="14.25" customHeight="1" x14ac:dyDescent="0.2">
      <c r="A26" s="77" t="s">
        <v>85</v>
      </c>
      <c r="B26" s="78"/>
      <c r="C26" s="78"/>
      <c r="D26" s="78"/>
      <c r="E26" s="281">
        <v>0.02</v>
      </c>
      <c r="F26" s="129"/>
    </row>
    <row r="27" spans="1:15" ht="14.25" customHeight="1" x14ac:dyDescent="0.2">
      <c r="A27" s="394" t="s">
        <v>95</v>
      </c>
      <c r="B27" s="395"/>
      <c r="C27" s="395"/>
      <c r="D27" s="395"/>
      <c r="E27" s="398"/>
      <c r="F27" s="129"/>
    </row>
    <row r="28" spans="1:15" ht="14.25" customHeight="1" x14ac:dyDescent="0.2">
      <c r="A28" s="394" t="s">
        <v>120</v>
      </c>
      <c r="B28" s="395"/>
      <c r="C28" s="395"/>
      <c r="D28" s="395"/>
      <c r="E28" s="396"/>
      <c r="F28" s="129"/>
    </row>
    <row r="29" spans="1:15" ht="14.25" customHeight="1" x14ac:dyDescent="0.2">
      <c r="A29" s="394" t="s">
        <v>121</v>
      </c>
      <c r="B29" s="395"/>
      <c r="C29" s="395"/>
      <c r="D29" s="395"/>
      <c r="E29" s="396"/>
      <c r="F29" s="129"/>
    </row>
    <row r="30" spans="1:15" ht="14.25" customHeight="1" x14ac:dyDescent="0.2">
      <c r="A30" s="394" t="s">
        <v>154</v>
      </c>
      <c r="B30" s="395"/>
      <c r="C30" s="395"/>
      <c r="D30" s="395"/>
      <c r="E30" s="396"/>
      <c r="F30" s="129"/>
    </row>
    <row r="31" spans="1:15" ht="14.25" customHeight="1" x14ac:dyDescent="0.2">
      <c r="A31" s="394" t="s">
        <v>87</v>
      </c>
      <c r="B31" s="395"/>
      <c r="C31" s="395"/>
      <c r="D31" s="395"/>
      <c r="E31" s="396"/>
      <c r="F31" s="129"/>
    </row>
    <row r="32" spans="1:15" ht="14.25" customHeight="1" x14ac:dyDescent="0.2">
      <c r="A32" s="394" t="s">
        <v>88</v>
      </c>
      <c r="B32" s="395"/>
      <c r="C32" s="402"/>
      <c r="D32" s="402"/>
      <c r="E32" s="403"/>
      <c r="F32" s="129"/>
    </row>
    <row r="33" spans="1:6" ht="14.25" customHeight="1" x14ac:dyDescent="0.2">
      <c r="A33" s="75" t="s">
        <v>89</v>
      </c>
      <c r="B33" s="76"/>
      <c r="C33" s="468"/>
      <c r="D33" s="469"/>
      <c r="E33" s="470"/>
      <c r="F33" s="144"/>
    </row>
    <row r="34" spans="1:6" ht="14.25" customHeight="1" x14ac:dyDescent="0.2">
      <c r="A34" s="404" t="s">
        <v>168</v>
      </c>
      <c r="B34" s="405"/>
      <c r="C34" s="405"/>
      <c r="D34" s="405"/>
      <c r="E34" s="406"/>
      <c r="F34" s="145"/>
    </row>
    <row r="35" spans="1:6" ht="24.75" x14ac:dyDescent="0.2">
      <c r="A35" s="407" t="s">
        <v>145</v>
      </c>
      <c r="B35" s="407"/>
      <c r="C35" s="407"/>
      <c r="D35" s="407"/>
      <c r="E35" s="141" t="s">
        <v>123</v>
      </c>
      <c r="F35" s="142"/>
    </row>
    <row r="36" spans="1:6" ht="14.25" customHeight="1" x14ac:dyDescent="0.2">
      <c r="A36" s="16" t="s">
        <v>124</v>
      </c>
      <c r="B36" s="17"/>
      <c r="C36" s="17"/>
      <c r="D36" s="17"/>
      <c r="E36" s="134">
        <v>0.03</v>
      </c>
      <c r="F36" s="130"/>
    </row>
    <row r="37" spans="1:6" ht="14.25" customHeight="1" x14ac:dyDescent="0.2">
      <c r="A37" s="408" t="s">
        <v>155</v>
      </c>
      <c r="B37" s="409"/>
      <c r="C37" s="409"/>
      <c r="D37" s="409"/>
      <c r="E37" s="410"/>
      <c r="F37" s="130"/>
    </row>
    <row r="38" spans="1:6" ht="14.25" customHeight="1" x14ac:dyDescent="0.2">
      <c r="A38" s="411" t="s">
        <v>126</v>
      </c>
      <c r="B38" s="412"/>
      <c r="C38" s="412"/>
      <c r="D38" s="412"/>
      <c r="E38" s="413"/>
      <c r="F38" s="130"/>
    </row>
    <row r="39" spans="1:6" ht="14.25" customHeight="1" x14ac:dyDescent="0.2">
      <c r="A39" s="417" t="s">
        <v>142</v>
      </c>
      <c r="B39" s="418"/>
      <c r="C39" s="418"/>
      <c r="D39" s="418"/>
      <c r="E39" s="419"/>
      <c r="F39" s="130"/>
    </row>
    <row r="40" spans="1:6" ht="14.25" customHeight="1" x14ac:dyDescent="0.2">
      <c r="A40" s="420" t="s">
        <v>130</v>
      </c>
      <c r="B40" s="421"/>
      <c r="C40" s="421"/>
      <c r="D40" s="421"/>
      <c r="E40" s="422"/>
      <c r="F40" s="130"/>
    </row>
    <row r="41" spans="1:6" ht="14.25" customHeight="1" x14ac:dyDescent="0.2">
      <c r="A41" s="411" t="s">
        <v>127</v>
      </c>
      <c r="B41" s="412"/>
      <c r="C41" s="412"/>
      <c r="D41" s="412"/>
      <c r="E41" s="413"/>
      <c r="F41" s="130"/>
    </row>
    <row r="42" spans="1:6" ht="14.25" customHeight="1" x14ac:dyDescent="0.2">
      <c r="A42" s="408" t="s">
        <v>125</v>
      </c>
      <c r="B42" s="409"/>
      <c r="C42" s="409"/>
      <c r="D42" s="409"/>
      <c r="E42" s="423"/>
      <c r="F42" s="130"/>
    </row>
    <row r="43" spans="1:6" ht="16.5" customHeight="1" x14ac:dyDescent="0.2">
      <c r="A43" s="414" t="s">
        <v>131</v>
      </c>
      <c r="B43" s="415"/>
      <c r="C43" s="415"/>
      <c r="D43" s="415"/>
      <c r="E43" s="416"/>
      <c r="F43" s="130"/>
    </row>
    <row r="44" spans="1:6" ht="14.25" customHeight="1" x14ac:dyDescent="0.2">
      <c r="A44" s="414" t="s">
        <v>132</v>
      </c>
      <c r="B44" s="415"/>
      <c r="C44" s="415"/>
      <c r="D44" s="415"/>
      <c r="E44" s="416"/>
      <c r="F44" s="130"/>
    </row>
    <row r="45" spans="1:6" ht="14.25" customHeight="1" x14ac:dyDescent="0.2">
      <c r="A45" s="477" t="s">
        <v>143</v>
      </c>
      <c r="B45" s="478"/>
      <c r="C45" s="478"/>
      <c r="D45" s="478"/>
      <c r="E45" s="479"/>
      <c r="F45" s="130"/>
    </row>
    <row r="46" spans="1:6" ht="14.25" customHeight="1" x14ac:dyDescent="0.2">
      <c r="A46" s="414" t="s">
        <v>135</v>
      </c>
      <c r="B46" s="415"/>
      <c r="C46" s="415"/>
      <c r="D46" s="415"/>
      <c r="E46" s="416"/>
      <c r="F46" s="130"/>
    </row>
    <row r="47" spans="1:6" ht="14.25" customHeight="1" x14ac:dyDescent="0.2">
      <c r="A47" s="414" t="s">
        <v>7</v>
      </c>
      <c r="B47" s="415"/>
      <c r="C47" s="415"/>
      <c r="D47" s="415"/>
      <c r="E47" s="416"/>
      <c r="F47" s="130"/>
    </row>
    <row r="48" spans="1:6" ht="14.25" customHeight="1" x14ac:dyDescent="0.2">
      <c r="A48" s="414" t="s">
        <v>141</v>
      </c>
      <c r="B48" s="415"/>
      <c r="C48" s="415"/>
      <c r="D48" s="415"/>
      <c r="E48" s="416"/>
      <c r="F48" s="130"/>
    </row>
    <row r="49" spans="1:6" ht="14.25" customHeight="1" x14ac:dyDescent="0.2">
      <c r="A49" s="414" t="s">
        <v>133</v>
      </c>
      <c r="B49" s="415"/>
      <c r="C49" s="415"/>
      <c r="D49" s="415"/>
      <c r="E49" s="416"/>
      <c r="F49" s="130"/>
    </row>
    <row r="50" spans="1:6" ht="14.25" customHeight="1" x14ac:dyDescent="0.2">
      <c r="A50" s="414" t="s">
        <v>134</v>
      </c>
      <c r="B50" s="415"/>
      <c r="C50" s="415"/>
      <c r="D50" s="415"/>
      <c r="E50" s="416"/>
      <c r="F50" s="130"/>
    </row>
    <row r="51" spans="1:6" ht="14.25" customHeight="1" x14ac:dyDescent="0.2">
      <c r="A51" s="414" t="s">
        <v>136</v>
      </c>
      <c r="B51" s="415"/>
      <c r="C51" s="415"/>
      <c r="D51" s="415"/>
      <c r="E51" s="416"/>
      <c r="F51" s="130"/>
    </row>
    <row r="52" spans="1:6" ht="14.25" customHeight="1" x14ac:dyDescent="0.2">
      <c r="A52" s="414" t="s">
        <v>137</v>
      </c>
      <c r="B52" s="415"/>
      <c r="C52" s="415"/>
      <c r="D52" s="415"/>
      <c r="E52" s="416"/>
      <c r="F52" s="130"/>
    </row>
    <row r="53" spans="1:6" ht="14.25" customHeight="1" x14ac:dyDescent="0.2">
      <c r="A53" s="414" t="s">
        <v>138</v>
      </c>
      <c r="B53" s="415"/>
      <c r="C53" s="415"/>
      <c r="D53" s="415"/>
      <c r="E53" s="416"/>
      <c r="F53" s="130"/>
    </row>
    <row r="54" spans="1:6" ht="14.25" customHeight="1" x14ac:dyDescent="0.2">
      <c r="A54" s="414" t="s">
        <v>139</v>
      </c>
      <c r="B54" s="415"/>
      <c r="C54" s="415"/>
      <c r="D54" s="415"/>
      <c r="E54" s="416"/>
      <c r="F54" s="130"/>
    </row>
    <row r="55" spans="1:6" ht="14.25" customHeight="1" x14ac:dyDescent="0.2">
      <c r="A55" s="411" t="s">
        <v>128</v>
      </c>
      <c r="B55" s="412"/>
      <c r="C55" s="412"/>
      <c r="D55" s="412"/>
      <c r="E55" s="413"/>
      <c r="F55" s="130"/>
    </row>
    <row r="56" spans="1:6" ht="14.25" customHeight="1" x14ac:dyDescent="0.2">
      <c r="A56" s="411" t="s">
        <v>129</v>
      </c>
      <c r="B56" s="412"/>
      <c r="C56" s="412"/>
      <c r="D56" s="412"/>
      <c r="E56" s="413"/>
      <c r="F56" s="130"/>
    </row>
    <row r="57" spans="1:6" ht="14.25" customHeight="1" x14ac:dyDescent="0.2">
      <c r="A57" s="414" t="s">
        <v>140</v>
      </c>
      <c r="B57" s="415"/>
      <c r="C57" s="415"/>
      <c r="D57" s="415"/>
      <c r="E57" s="416"/>
      <c r="F57" s="130"/>
    </row>
    <row r="58" spans="1:6" ht="14.25" customHeight="1" x14ac:dyDescent="0.2">
      <c r="A58" s="448" t="s">
        <v>144</v>
      </c>
      <c r="B58" s="449"/>
      <c r="C58" s="449"/>
      <c r="D58" s="449"/>
      <c r="E58" s="450"/>
      <c r="F58" s="130"/>
    </row>
    <row r="59" spans="1:6" ht="14.25" customHeight="1" x14ac:dyDescent="0.2">
      <c r="A59" s="73" t="s">
        <v>89</v>
      </c>
      <c r="B59" s="74"/>
      <c r="C59" s="451"/>
      <c r="D59" s="452"/>
      <c r="E59" s="453"/>
      <c r="F59" s="140"/>
    </row>
    <row r="60" spans="1:6" ht="14.25" customHeight="1" x14ac:dyDescent="0.2">
      <c r="A60" s="454" t="s">
        <v>93</v>
      </c>
      <c r="B60" s="455"/>
      <c r="C60" s="455"/>
      <c r="D60" s="455"/>
      <c r="E60" s="455"/>
      <c r="F60" s="139"/>
    </row>
    <row r="61" spans="1:6" ht="14.25" customHeight="1" x14ac:dyDescent="0.2">
      <c r="A61" s="456" t="s">
        <v>165</v>
      </c>
      <c r="B61" s="457"/>
      <c r="C61" s="457"/>
      <c r="D61" s="457"/>
      <c r="E61" s="458"/>
      <c r="F61" s="129"/>
    </row>
    <row r="62" spans="1:6" ht="14.25" customHeight="1" x14ac:dyDescent="0.2">
      <c r="A62" s="474" t="s">
        <v>94</v>
      </c>
      <c r="B62" s="475"/>
      <c r="C62" s="475"/>
      <c r="D62" s="475"/>
      <c r="E62" s="476"/>
      <c r="F62" s="147"/>
    </row>
    <row r="63" spans="1:6" ht="14.25" customHeight="1" x14ac:dyDescent="0.2">
      <c r="A63" s="436" t="s">
        <v>150</v>
      </c>
      <c r="B63" s="437"/>
      <c r="C63" s="437"/>
      <c r="D63" s="437"/>
      <c r="E63" s="438"/>
      <c r="F63" s="148"/>
    </row>
    <row r="64" spans="1:6" ht="14.25" customHeight="1" x14ac:dyDescent="0.2">
      <c r="A64" s="439" t="s">
        <v>149</v>
      </c>
      <c r="B64" s="440"/>
      <c r="C64" s="440"/>
      <c r="D64" s="440"/>
      <c r="E64" s="441"/>
      <c r="F64" s="146"/>
    </row>
    <row r="65" spans="1:20" ht="14.25" customHeight="1" x14ac:dyDescent="0.2">
      <c r="A65" s="442" t="s">
        <v>146</v>
      </c>
      <c r="B65" s="443"/>
      <c r="C65" s="443"/>
      <c r="D65" s="443"/>
      <c r="E65" s="444"/>
      <c r="F65" s="130"/>
    </row>
    <row r="66" spans="1:20" ht="14.25" customHeight="1" x14ac:dyDescent="0.2">
      <c r="A66" s="445" t="s">
        <v>147</v>
      </c>
      <c r="B66" s="446"/>
      <c r="C66" s="446"/>
      <c r="D66" s="446"/>
      <c r="E66" s="447"/>
      <c r="F66" s="130"/>
    </row>
    <row r="67" spans="1:20" ht="14.25" customHeight="1" x14ac:dyDescent="0.2">
      <c r="A67" s="445" t="s">
        <v>148</v>
      </c>
      <c r="B67" s="446"/>
      <c r="C67" s="446"/>
      <c r="D67" s="446"/>
      <c r="E67" s="447"/>
      <c r="F67" s="130"/>
    </row>
    <row r="68" spans="1:20" ht="14.25" customHeight="1" x14ac:dyDescent="0.2">
      <c r="A68" s="427" t="s">
        <v>164</v>
      </c>
      <c r="B68" s="428"/>
      <c r="C68" s="428"/>
      <c r="D68" s="428"/>
      <c r="E68" s="429"/>
      <c r="F68" s="143"/>
    </row>
    <row r="69" spans="1:20" ht="14.25" customHeight="1" x14ac:dyDescent="0.2">
      <c r="A69" s="430" t="s">
        <v>118</v>
      </c>
      <c r="B69" s="431"/>
      <c r="C69" s="431"/>
      <c r="D69" s="431"/>
      <c r="E69" s="432"/>
      <c r="F69" s="148"/>
    </row>
    <row r="70" spans="1:20" s="15" customFormat="1" ht="14.25" customHeight="1" x14ac:dyDescent="0.2">
      <c r="A70" s="433" t="s">
        <v>119</v>
      </c>
      <c r="B70" s="434"/>
      <c r="C70" s="434"/>
      <c r="D70" s="434"/>
      <c r="E70" s="435"/>
      <c r="F70" s="149"/>
    </row>
    <row r="71" spans="1:20" ht="14.25" customHeight="1" x14ac:dyDescent="0.2">
      <c r="A71" s="6"/>
      <c r="B71" s="5"/>
      <c r="C71" s="5"/>
      <c r="D71" s="5"/>
      <c r="E71" s="5"/>
      <c r="F71" s="13"/>
      <c r="G71" s="13"/>
      <c r="H71" s="13"/>
      <c r="I71" s="14"/>
      <c r="J71" s="6"/>
      <c r="K71" s="5"/>
      <c r="L71" s="5"/>
      <c r="M71" s="5"/>
      <c r="N71" s="5"/>
      <c r="O71" s="5"/>
      <c r="P71" s="5"/>
      <c r="Q71" s="5"/>
      <c r="R71" s="5"/>
      <c r="S71" s="5"/>
      <c r="T71" s="5"/>
    </row>
    <row r="72" spans="1:20" ht="14.25" customHeight="1" x14ac:dyDescent="0.2">
      <c r="A72" s="424" t="s">
        <v>192</v>
      </c>
      <c r="B72" s="425"/>
      <c r="C72" s="425"/>
      <c r="D72" s="425"/>
      <c r="E72" s="425"/>
      <c r="F72" s="426"/>
    </row>
    <row r="73" spans="1:20" ht="14.25" customHeight="1" x14ac:dyDescent="0.2">
      <c r="A73" s="462" t="s">
        <v>194</v>
      </c>
      <c r="B73" s="463"/>
      <c r="C73" s="463"/>
      <c r="D73" s="463"/>
      <c r="E73" s="464"/>
      <c r="F73" s="12" t="s">
        <v>66</v>
      </c>
    </row>
    <row r="74" spans="1:20" ht="14.25" customHeight="1" x14ac:dyDescent="0.2">
      <c r="A74" s="471" t="s">
        <v>9</v>
      </c>
      <c r="B74" s="472"/>
      <c r="C74" s="472"/>
      <c r="D74" s="472"/>
      <c r="E74" s="473"/>
      <c r="F74" s="131"/>
    </row>
    <row r="75" spans="1:20" ht="14.25" customHeight="1" x14ac:dyDescent="0.2">
      <c r="A75" s="459" t="s">
        <v>10</v>
      </c>
      <c r="B75" s="460"/>
      <c r="C75" s="460"/>
      <c r="D75" s="460"/>
      <c r="E75" s="461"/>
      <c r="F75" s="131"/>
    </row>
    <row r="76" spans="1:20" ht="14.25" customHeight="1" x14ac:dyDescent="0.2">
      <c r="A76" s="462" t="s">
        <v>193</v>
      </c>
      <c r="B76" s="463"/>
      <c r="C76" s="463"/>
      <c r="D76" s="463"/>
      <c r="E76" s="464"/>
      <c r="F76" s="12" t="s">
        <v>66</v>
      </c>
    </row>
    <row r="77" spans="1:20" ht="14.25" customHeight="1" x14ac:dyDescent="0.2">
      <c r="A77" s="459" t="s">
        <v>166</v>
      </c>
      <c r="B77" s="460"/>
      <c r="C77" s="460"/>
      <c r="D77" s="460"/>
      <c r="E77" s="461"/>
      <c r="F77" s="131"/>
    </row>
    <row r="78" spans="1:20" ht="14.25" customHeight="1" x14ac:dyDescent="0.2">
      <c r="A78" s="465" t="s">
        <v>161</v>
      </c>
      <c r="B78" s="466"/>
      <c r="C78" s="466"/>
      <c r="D78" s="466"/>
      <c r="E78" s="467"/>
      <c r="F78" s="131"/>
    </row>
    <row r="79" spans="1:20" x14ac:dyDescent="0.2">
      <c r="A79" s="5"/>
      <c r="B79" s="5"/>
      <c r="C79" s="5"/>
      <c r="D79" s="5"/>
      <c r="E79" s="5"/>
      <c r="F79" s="5"/>
      <c r="G79" s="5"/>
      <c r="H79" s="5"/>
      <c r="I79" s="5"/>
      <c r="J79" s="5"/>
    </row>
  </sheetData>
  <sheetProtection algorithmName="SHA-512" hashValue="6itoKCeP4rTUEbcX2444upFZY21j6/sqRo1i/HjDgjMg6YaBZf+GM4CD4HBeNVlNUqgzEgwLGNNkIB0JjmUjzA==" saltValue="ciaRX6Wwi0OqAH6IHMGJZg==" spinCount="100000" sheet="1" objects="1" scenarios="1"/>
  <dataConsolidate/>
  <mergeCells count="92">
    <mergeCell ref="A75:E75"/>
    <mergeCell ref="A76:E76"/>
    <mergeCell ref="A77:E77"/>
    <mergeCell ref="A78:E78"/>
    <mergeCell ref="C33:E33"/>
    <mergeCell ref="A73:E73"/>
    <mergeCell ref="A74:E74"/>
    <mergeCell ref="A62:E62"/>
    <mergeCell ref="A51:E51"/>
    <mergeCell ref="A52:E52"/>
    <mergeCell ref="A53:E53"/>
    <mergeCell ref="A54:E54"/>
    <mergeCell ref="A55:E55"/>
    <mergeCell ref="A56:E56"/>
    <mergeCell ref="A45:E45"/>
    <mergeCell ref="A46:E46"/>
    <mergeCell ref="A57:E57"/>
    <mergeCell ref="A58:E58"/>
    <mergeCell ref="C59:E59"/>
    <mergeCell ref="A60:E60"/>
    <mergeCell ref="A61:E61"/>
    <mergeCell ref="A72:F72"/>
    <mergeCell ref="A68:E68"/>
    <mergeCell ref="A69:E69"/>
    <mergeCell ref="A70:E70"/>
    <mergeCell ref="A63:E63"/>
    <mergeCell ref="A64:E64"/>
    <mergeCell ref="A65:E65"/>
    <mergeCell ref="A66:E66"/>
    <mergeCell ref="A67:E67"/>
    <mergeCell ref="A47:E47"/>
    <mergeCell ref="A48:E48"/>
    <mergeCell ref="A49:E49"/>
    <mergeCell ref="A50:E50"/>
    <mergeCell ref="A39:E39"/>
    <mergeCell ref="A40:E40"/>
    <mergeCell ref="A41:E41"/>
    <mergeCell ref="A42:E42"/>
    <mergeCell ref="A43:E43"/>
    <mergeCell ref="A44:E44"/>
    <mergeCell ref="A32:E32"/>
    <mergeCell ref="A34:E34"/>
    <mergeCell ref="A35:D35"/>
    <mergeCell ref="A37:E37"/>
    <mergeCell ref="A38:E38"/>
    <mergeCell ref="A20:B20"/>
    <mergeCell ref="C20:D20"/>
    <mergeCell ref="E20:F20"/>
    <mergeCell ref="A31:E31"/>
    <mergeCell ref="A21:B21"/>
    <mergeCell ref="C21:D21"/>
    <mergeCell ref="E21:F21"/>
    <mergeCell ref="A22:B22"/>
    <mergeCell ref="C22:D22"/>
    <mergeCell ref="E22:F22"/>
    <mergeCell ref="A25:D25"/>
    <mergeCell ref="A27:E27"/>
    <mergeCell ref="A28:E28"/>
    <mergeCell ref="A29:E29"/>
    <mergeCell ref="A30:E30"/>
    <mergeCell ref="A24:F24"/>
    <mergeCell ref="A18:B18"/>
    <mergeCell ref="C18:D18"/>
    <mergeCell ref="E18:F18"/>
    <mergeCell ref="A19:B19"/>
    <mergeCell ref="C19:D19"/>
    <mergeCell ref="E19:F19"/>
    <mergeCell ref="A16:B16"/>
    <mergeCell ref="C16:D16"/>
    <mergeCell ref="E16:F16"/>
    <mergeCell ref="A17:B17"/>
    <mergeCell ref="C17:D17"/>
    <mergeCell ref="E17:F17"/>
    <mergeCell ref="A14:B14"/>
    <mergeCell ref="C14:D14"/>
    <mergeCell ref="E14:F14"/>
    <mergeCell ref="A15:B15"/>
    <mergeCell ref="C15:D15"/>
    <mergeCell ref="E15:F15"/>
    <mergeCell ref="A12:B12"/>
    <mergeCell ref="C12:D12"/>
    <mergeCell ref="E12:F12"/>
    <mergeCell ref="A13:B13"/>
    <mergeCell ref="C13:D13"/>
    <mergeCell ref="E13:F13"/>
    <mergeCell ref="A11:H11"/>
    <mergeCell ref="B7:C7"/>
    <mergeCell ref="B9:C9"/>
    <mergeCell ref="B5:C5"/>
    <mergeCell ref="B1:C1"/>
    <mergeCell ref="B3:F3"/>
    <mergeCell ref="D9:F9"/>
  </mergeCells>
  <pageMargins left="0.25" right="0.25" top="0.75" bottom="0.5" header="0.25" footer="0.25"/>
  <pageSetup scale="66" fitToHeight="2" orientation="landscape" r:id="rId1"/>
  <headerFooter>
    <firstHeader>&amp;LFHLB Logo&amp;C&amp;"Times New Roman,Bold"&amp;11AHP DEVELOPMENT BUDGET       
2018 Offering&amp;R&amp;9&amp;D, &amp;T</firstHeader>
    <firstFooter>&amp;C&amp;8Page X of Y</first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DropDownTable!$C$2:$C$9</xm:f>
          </x14:formula1>
          <xm:sqref>C13:D22</xm:sqref>
        </x14:dataValidation>
        <x14:dataValidation type="list" allowBlank="1" showInputMessage="1" showErrorMessage="1" xr:uid="{00000000-0002-0000-0200-000001000000}">
          <x14:formula1>
            <xm:f>DropDownTable!$A$2:$A$7</xm:f>
          </x14:formula1>
          <xm:sqref>E13:F22</xm:sqref>
        </x14:dataValidation>
        <x14:dataValidation type="list" allowBlank="1" showInputMessage="1" showErrorMessage="1" xr:uid="{73B5AF51-DF1B-4B02-8A76-6FC141D7C663}">
          <x14:formula1>
            <xm:f>DropDownTable!$A$25:$A$30</xm:f>
          </x14:formula1>
          <xm:sqref>H13:H22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99FFCC"/>
  </sheetPr>
  <dimension ref="A1:M99"/>
  <sheetViews>
    <sheetView showGridLines="0" tabSelected="1" zoomScale="80" zoomScaleNormal="80" zoomScaleSheetLayoutView="100" zoomScalePageLayoutView="90" workbookViewId="0">
      <selection activeCell="G2" sqref="G2"/>
    </sheetView>
  </sheetViews>
  <sheetFormatPr defaultColWidth="34.33203125" defaultRowHeight="15" x14ac:dyDescent="0.2"/>
  <cols>
    <col min="1" max="1" width="23.1640625" style="2" customWidth="1"/>
    <col min="2" max="2" width="13.83203125" style="2" customWidth="1"/>
    <col min="3" max="3" width="11.83203125" style="2" customWidth="1"/>
    <col min="4" max="4" width="12.83203125" style="2" customWidth="1"/>
    <col min="5" max="5" width="15.1640625" style="2" customWidth="1"/>
    <col min="6" max="6" width="14.83203125" style="2" customWidth="1"/>
    <col min="7" max="7" width="14.33203125" style="2" customWidth="1"/>
    <col min="8" max="9" width="8.83203125" style="2" customWidth="1"/>
    <col min="10" max="10" width="7.33203125" style="2" customWidth="1"/>
    <col min="11" max="11" width="15.5" style="2" customWidth="1"/>
    <col min="12" max="12" width="17.33203125" style="2" customWidth="1"/>
    <col min="13" max="13" width="16.6640625" style="2" customWidth="1"/>
    <col min="14" max="14" width="14.1640625" style="2" customWidth="1"/>
    <col min="15" max="15" width="12.83203125" style="2" customWidth="1"/>
    <col min="16" max="16" width="13.1640625" style="2" customWidth="1"/>
    <col min="17" max="17" width="11.6640625" style="2" customWidth="1"/>
    <col min="18" max="18" width="13.5" style="2" customWidth="1"/>
    <col min="19" max="16384" width="34.33203125" style="2"/>
  </cols>
  <sheetData>
    <row r="1" spans="1:13" ht="11.25" customHeight="1" x14ac:dyDescent="0.2">
      <c r="A1" s="278" t="s">
        <v>269</v>
      </c>
      <c r="B1" s="19"/>
      <c r="C1" s="18"/>
      <c r="D1" s="19"/>
      <c r="E1" s="19"/>
      <c r="F1" s="19"/>
      <c r="G1" s="19"/>
      <c r="H1" s="19"/>
      <c r="I1" s="20"/>
      <c r="J1" s="20"/>
      <c r="K1" s="20"/>
      <c r="L1" s="19"/>
    </row>
    <row r="2" spans="1:13" ht="15" customHeight="1" x14ac:dyDescent="0.2">
      <c r="A2" s="21" t="s">
        <v>13</v>
      </c>
      <c r="B2" s="490">
        <f>'Input-DevelopmentBudget'!B2:C2</f>
        <v>0</v>
      </c>
      <c r="C2" s="490"/>
      <c r="D2" s="23"/>
      <c r="E2" s="205"/>
      <c r="F2" s="205"/>
      <c r="G2" s="205"/>
      <c r="H2" s="205"/>
      <c r="I2" s="22"/>
      <c r="J2" s="22"/>
      <c r="K2" s="22"/>
      <c r="L2" s="19"/>
    </row>
    <row r="3" spans="1:13" ht="10.5" customHeight="1" x14ac:dyDescent="0.2">
      <c r="A3" s="21"/>
      <c r="B3" s="23"/>
      <c r="C3" s="23"/>
      <c r="D3" s="23"/>
      <c r="E3" s="23"/>
      <c r="F3" s="23"/>
      <c r="G3" s="205"/>
      <c r="H3" s="23"/>
      <c r="I3" s="20"/>
      <c r="J3" s="20"/>
      <c r="K3" s="20"/>
      <c r="L3" s="19"/>
    </row>
    <row r="4" spans="1:13" ht="15" customHeight="1" x14ac:dyDescent="0.2">
      <c r="A4" s="21" t="s">
        <v>12</v>
      </c>
      <c r="B4" s="490">
        <f>'Input-DevelopmentBudget'!B4:G4</f>
        <v>0</v>
      </c>
      <c r="C4" s="490"/>
      <c r="D4" s="490"/>
      <c r="E4" s="490"/>
      <c r="F4" s="490"/>
      <c r="G4" s="490"/>
      <c r="H4" s="205"/>
      <c r="I4" s="22"/>
      <c r="J4" s="22"/>
      <c r="K4" s="22"/>
      <c r="L4" s="19"/>
    </row>
    <row r="5" spans="1:13" ht="10.5" customHeight="1" x14ac:dyDescent="0.2">
      <c r="A5" s="21"/>
      <c r="B5" s="23"/>
      <c r="C5" s="23"/>
      <c r="D5" s="23"/>
      <c r="E5" s="23"/>
      <c r="F5" s="23"/>
      <c r="G5" s="205"/>
      <c r="H5" s="23"/>
      <c r="I5" s="20"/>
      <c r="J5" s="20"/>
      <c r="K5" s="20"/>
      <c r="L5" s="19"/>
    </row>
    <row r="6" spans="1:13" ht="15" customHeight="1" x14ac:dyDescent="0.2">
      <c r="A6" s="24" t="s">
        <v>162</v>
      </c>
      <c r="B6" s="226">
        <f>'Input-DevelopmentBudget'!B6</f>
        <v>0</v>
      </c>
      <c r="C6" s="25"/>
      <c r="D6" s="205"/>
      <c r="E6" s="20"/>
      <c r="F6" s="19"/>
      <c r="G6" s="19"/>
      <c r="H6" s="19"/>
    </row>
    <row r="7" spans="1:13" ht="15" customHeight="1" x14ac:dyDescent="0.2">
      <c r="A7" s="24"/>
      <c r="B7" s="25"/>
      <c r="C7" s="25"/>
      <c r="D7" s="19"/>
      <c r="E7" s="19"/>
      <c r="F7" s="157"/>
      <c r="G7" s="25"/>
      <c r="H7" s="25"/>
      <c r="I7" s="19"/>
      <c r="J7" s="19"/>
      <c r="K7" s="19"/>
      <c r="L7" s="19"/>
    </row>
    <row r="8" spans="1:13" ht="21" customHeight="1" x14ac:dyDescent="0.2">
      <c r="A8" s="491" t="s">
        <v>79</v>
      </c>
      <c r="B8" s="491"/>
      <c r="C8" s="491"/>
      <c r="D8" s="491"/>
      <c r="E8" s="491"/>
      <c r="F8" s="491"/>
      <c r="G8" s="491"/>
      <c r="H8" s="491"/>
      <c r="I8" s="491"/>
      <c r="J8" s="19"/>
      <c r="K8" s="19"/>
      <c r="L8" s="19"/>
    </row>
    <row r="9" spans="1:13" ht="28.5" customHeight="1" x14ac:dyDescent="0.2">
      <c r="A9" s="344" t="s">
        <v>14</v>
      </c>
      <c r="B9" s="344"/>
      <c r="C9" s="482" t="s">
        <v>98</v>
      </c>
      <c r="D9" s="483"/>
      <c r="E9" s="28" t="s">
        <v>99</v>
      </c>
      <c r="F9" s="29" t="s">
        <v>180</v>
      </c>
      <c r="G9" s="30" t="s">
        <v>100</v>
      </c>
      <c r="H9" s="492" t="s">
        <v>80</v>
      </c>
      <c r="I9" s="493"/>
      <c r="J9" s="19"/>
      <c r="K9" s="19"/>
      <c r="L9" s="19"/>
      <c r="M9" s="19"/>
    </row>
    <row r="10" spans="1:13" ht="15" customHeight="1" x14ac:dyDescent="0.2">
      <c r="A10" s="481" t="str">
        <f>'Input-DevelopmentBudget'!A10:B10</f>
        <v>AHP Requested</v>
      </c>
      <c r="B10" s="481"/>
      <c r="C10" s="480">
        <f>'Input-DevelopmentBudget'!C10:D10</f>
        <v>0</v>
      </c>
      <c r="D10" s="480"/>
      <c r="E10" s="206"/>
      <c r="F10" s="207"/>
      <c r="G10" s="208"/>
      <c r="H10" s="494"/>
      <c r="I10" s="495"/>
      <c r="J10" s="19"/>
      <c r="K10" s="19"/>
      <c r="L10" s="19"/>
      <c r="M10" s="19"/>
    </row>
    <row r="11" spans="1:13" ht="15" customHeight="1" x14ac:dyDescent="0.2">
      <c r="A11" s="481" t="str">
        <f>'Input-DevelopmentBudget'!A11:B11</f>
        <v>Funding Source Name 1</v>
      </c>
      <c r="B11" s="481"/>
      <c r="C11" s="480">
        <f>'Input-DevelopmentBudget'!C11:D11</f>
        <v>0</v>
      </c>
      <c r="D11" s="480"/>
      <c r="E11" s="227">
        <f>'Input-DevelopmentBudget'!E11</f>
        <v>0</v>
      </c>
      <c r="F11" s="228">
        <f>'Input-DevelopmentBudget'!F11</f>
        <v>0</v>
      </c>
      <c r="G11" s="229">
        <f>'Input-DevelopmentBudget'!G11</f>
        <v>0</v>
      </c>
      <c r="H11" s="496" t="e">
        <f t="shared" ref="H11:H18" si="0">12*C11*(G11/12)/(1-(1+(G11/12))^(-F11*12))</f>
        <v>#DIV/0!</v>
      </c>
      <c r="I11" s="497"/>
      <c r="J11" s="19"/>
      <c r="K11" s="19"/>
      <c r="L11" s="19"/>
      <c r="M11" s="19"/>
    </row>
    <row r="12" spans="1:13" ht="15" customHeight="1" x14ac:dyDescent="0.2">
      <c r="A12" s="481" t="str">
        <f>'Input-DevelopmentBudget'!A12:B12</f>
        <v>Funding Source Name 2</v>
      </c>
      <c r="B12" s="481"/>
      <c r="C12" s="480">
        <f>'Input-DevelopmentBudget'!C12:D12</f>
        <v>0</v>
      </c>
      <c r="D12" s="480"/>
      <c r="E12" s="227">
        <f>'Input-DevelopmentBudget'!E12</f>
        <v>0</v>
      </c>
      <c r="F12" s="228">
        <f>'Input-DevelopmentBudget'!F12</f>
        <v>0</v>
      </c>
      <c r="G12" s="229">
        <f>'Input-DevelopmentBudget'!G12</f>
        <v>0</v>
      </c>
      <c r="H12" s="496" t="e">
        <f t="shared" si="0"/>
        <v>#DIV/0!</v>
      </c>
      <c r="I12" s="497"/>
      <c r="J12" s="19"/>
      <c r="K12" s="19"/>
      <c r="L12" s="19"/>
      <c r="M12" s="19"/>
    </row>
    <row r="13" spans="1:13" ht="15" customHeight="1" x14ac:dyDescent="0.2">
      <c r="A13" s="481" t="str">
        <f>'Input-DevelopmentBudget'!A13:B13</f>
        <v>Funding Source Name 3</v>
      </c>
      <c r="B13" s="481"/>
      <c r="C13" s="480">
        <f>'Input-DevelopmentBudget'!C13:D13</f>
        <v>0</v>
      </c>
      <c r="D13" s="480"/>
      <c r="E13" s="227">
        <f>'Input-DevelopmentBudget'!E13</f>
        <v>0</v>
      </c>
      <c r="F13" s="228">
        <f>'Input-DevelopmentBudget'!F13</f>
        <v>0</v>
      </c>
      <c r="G13" s="229">
        <f>'Input-DevelopmentBudget'!G13</f>
        <v>0</v>
      </c>
      <c r="H13" s="496" t="e">
        <f t="shared" si="0"/>
        <v>#DIV/0!</v>
      </c>
      <c r="I13" s="497"/>
      <c r="J13" s="19"/>
      <c r="K13" s="19"/>
      <c r="L13" s="19"/>
      <c r="M13" s="19"/>
    </row>
    <row r="14" spans="1:13" ht="15" customHeight="1" x14ac:dyDescent="0.2">
      <c r="A14" s="481" t="str">
        <f>'Input-DevelopmentBudget'!A14:B14</f>
        <v>Funding Source Name 4</v>
      </c>
      <c r="B14" s="481"/>
      <c r="C14" s="480">
        <f>'Input-DevelopmentBudget'!C14:D14</f>
        <v>0</v>
      </c>
      <c r="D14" s="480"/>
      <c r="E14" s="227">
        <f>'Input-DevelopmentBudget'!E14</f>
        <v>0</v>
      </c>
      <c r="F14" s="228">
        <f>'Input-DevelopmentBudget'!F14</f>
        <v>0</v>
      </c>
      <c r="G14" s="229">
        <f>'Input-DevelopmentBudget'!G14</f>
        <v>0</v>
      </c>
      <c r="H14" s="496" t="e">
        <f t="shared" si="0"/>
        <v>#DIV/0!</v>
      </c>
      <c r="I14" s="497"/>
      <c r="J14" s="19"/>
      <c r="K14" s="19"/>
      <c r="L14" s="19"/>
      <c r="M14" s="19"/>
    </row>
    <row r="15" spans="1:13" ht="15" customHeight="1" x14ac:dyDescent="0.2">
      <c r="A15" s="481" t="str">
        <f>'Input-DevelopmentBudget'!A15:B15</f>
        <v>Funding Source Name 5</v>
      </c>
      <c r="B15" s="481"/>
      <c r="C15" s="480">
        <f>'Input-DevelopmentBudget'!C15:D15</f>
        <v>0</v>
      </c>
      <c r="D15" s="480"/>
      <c r="E15" s="227">
        <f>'Input-DevelopmentBudget'!E15</f>
        <v>0</v>
      </c>
      <c r="F15" s="228">
        <f>'Input-DevelopmentBudget'!F15</f>
        <v>0</v>
      </c>
      <c r="G15" s="229">
        <f>'Input-DevelopmentBudget'!G15</f>
        <v>0</v>
      </c>
      <c r="H15" s="496" t="e">
        <f t="shared" si="0"/>
        <v>#DIV/0!</v>
      </c>
      <c r="I15" s="497"/>
      <c r="J15" s="19"/>
      <c r="K15" s="19"/>
      <c r="L15" s="19"/>
      <c r="M15" s="19"/>
    </row>
    <row r="16" spans="1:13" ht="15" customHeight="1" x14ac:dyDescent="0.2">
      <c r="A16" s="481" t="str">
        <f>'Input-DevelopmentBudget'!A16:B16</f>
        <v>Funding Source Name 6</v>
      </c>
      <c r="B16" s="481"/>
      <c r="C16" s="480">
        <f>'Input-DevelopmentBudget'!C16:D16</f>
        <v>0</v>
      </c>
      <c r="D16" s="480"/>
      <c r="E16" s="227">
        <f>'Input-DevelopmentBudget'!E16</f>
        <v>0</v>
      </c>
      <c r="F16" s="228">
        <f>'Input-DevelopmentBudget'!F16</f>
        <v>0</v>
      </c>
      <c r="G16" s="229">
        <f>'Input-DevelopmentBudget'!G16</f>
        <v>0</v>
      </c>
      <c r="H16" s="496" t="e">
        <f t="shared" si="0"/>
        <v>#DIV/0!</v>
      </c>
      <c r="I16" s="497"/>
      <c r="J16" s="19"/>
      <c r="K16" s="19"/>
      <c r="L16" s="19"/>
      <c r="M16" s="19"/>
    </row>
    <row r="17" spans="1:13" ht="15" customHeight="1" x14ac:dyDescent="0.2">
      <c r="A17" s="481" t="str">
        <f>'Input-DevelopmentBudget'!A17:B17</f>
        <v>Funding Source Name 7</v>
      </c>
      <c r="B17" s="481"/>
      <c r="C17" s="480">
        <f>'Input-DevelopmentBudget'!C17:D17</f>
        <v>0</v>
      </c>
      <c r="D17" s="480"/>
      <c r="E17" s="227">
        <f>'Input-DevelopmentBudget'!E17</f>
        <v>0</v>
      </c>
      <c r="F17" s="228">
        <f>'Input-DevelopmentBudget'!F17</f>
        <v>0</v>
      </c>
      <c r="G17" s="229">
        <f>'Input-DevelopmentBudget'!G17</f>
        <v>0</v>
      </c>
      <c r="H17" s="496" t="e">
        <f t="shared" si="0"/>
        <v>#DIV/0!</v>
      </c>
      <c r="I17" s="497"/>
      <c r="J17" s="19"/>
      <c r="K17" s="19"/>
      <c r="L17" s="19"/>
      <c r="M17" s="19"/>
    </row>
    <row r="18" spans="1:13" ht="15" customHeight="1" x14ac:dyDescent="0.2">
      <c r="A18" s="481" t="str">
        <f>'Input-DevelopmentBudget'!A18:B18</f>
        <v>Funding Source Name 8</v>
      </c>
      <c r="B18" s="481"/>
      <c r="C18" s="480">
        <f>'Input-DevelopmentBudget'!C18:D18</f>
        <v>0</v>
      </c>
      <c r="D18" s="480"/>
      <c r="E18" s="227">
        <f>'Input-DevelopmentBudget'!E18</f>
        <v>0</v>
      </c>
      <c r="F18" s="228">
        <f>'Input-DevelopmentBudget'!F18</f>
        <v>0</v>
      </c>
      <c r="G18" s="229">
        <f>'Input-DevelopmentBudget'!G18</f>
        <v>0</v>
      </c>
      <c r="H18" s="496" t="e">
        <f t="shared" si="0"/>
        <v>#DIV/0!</v>
      </c>
      <c r="I18" s="497"/>
      <c r="J18" s="19"/>
      <c r="K18" s="19"/>
      <c r="L18" s="19"/>
      <c r="M18" s="19"/>
    </row>
    <row r="19" spans="1:13" s="3" customFormat="1" ht="21" customHeight="1" x14ac:dyDescent="0.2">
      <c r="A19" s="357" t="s">
        <v>2</v>
      </c>
      <c r="B19" s="358"/>
      <c r="C19" s="486">
        <f>SUM(C10:D18)</f>
        <v>0</v>
      </c>
      <c r="D19" s="486"/>
      <c r="E19" s="159"/>
      <c r="F19" s="159"/>
      <c r="G19" s="159"/>
      <c r="H19" s="160"/>
      <c r="I19" s="161"/>
      <c r="J19" s="31"/>
      <c r="K19" s="31"/>
      <c r="L19" s="31"/>
      <c r="M19" s="31"/>
    </row>
    <row r="20" spans="1:13" ht="9.75" customHeight="1" x14ac:dyDescent="0.2">
      <c r="A20" s="19"/>
      <c r="B20" s="19"/>
      <c r="C20" s="19"/>
      <c r="D20" s="32"/>
      <c r="E20" s="19"/>
      <c r="F20" s="19"/>
      <c r="G20" s="158"/>
      <c r="H20" s="27"/>
      <c r="I20" s="19"/>
      <c r="J20" s="19"/>
      <c r="K20" s="19"/>
      <c r="L20" s="19"/>
    </row>
    <row r="21" spans="1:13" ht="21" customHeight="1" x14ac:dyDescent="0.2">
      <c r="A21" s="349" t="s">
        <v>81</v>
      </c>
      <c r="B21" s="361"/>
      <c r="C21" s="361"/>
      <c r="D21" s="362"/>
      <c r="E21" s="33"/>
      <c r="F21" s="33"/>
      <c r="G21" s="33"/>
      <c r="H21" s="27"/>
      <c r="I21" s="19"/>
      <c r="J21" s="19"/>
      <c r="K21" s="19"/>
      <c r="L21" s="19"/>
    </row>
    <row r="22" spans="1:13" x14ac:dyDescent="0.2">
      <c r="A22" s="34" t="s">
        <v>61</v>
      </c>
      <c r="B22" s="35"/>
      <c r="C22" s="363" t="s">
        <v>153</v>
      </c>
      <c r="D22" s="363"/>
      <c r="E22" s="36"/>
      <c r="F22" s="36"/>
      <c r="G22" s="162"/>
      <c r="H22" s="27"/>
      <c r="I22" s="19"/>
      <c r="J22" s="19"/>
      <c r="K22" s="19"/>
      <c r="L22" s="19"/>
    </row>
    <row r="23" spans="1:13" x14ac:dyDescent="0.2">
      <c r="A23" s="38" t="s">
        <v>15</v>
      </c>
      <c r="B23" s="39"/>
      <c r="C23" s="487">
        <f>'Input-DevelopmentBudget'!C23:D23</f>
        <v>0</v>
      </c>
      <c r="D23" s="488"/>
      <c r="E23" s="36"/>
      <c r="F23" s="36"/>
      <c r="G23" s="162"/>
      <c r="H23" s="27"/>
      <c r="I23" s="19"/>
      <c r="J23" s="19"/>
      <c r="K23" s="19"/>
      <c r="L23" s="19"/>
    </row>
    <row r="24" spans="1:13" x14ac:dyDescent="0.2">
      <c r="A24" s="40" t="s">
        <v>16</v>
      </c>
      <c r="B24" s="39"/>
      <c r="C24" s="487">
        <f>'Input-DevelopmentBudget'!C24:D24</f>
        <v>0</v>
      </c>
      <c r="D24" s="488"/>
      <c r="E24" s="36"/>
      <c r="F24" s="36"/>
      <c r="G24" s="162"/>
      <c r="H24" s="27"/>
      <c r="I24" s="19"/>
      <c r="J24" s="19"/>
      <c r="K24" s="19"/>
      <c r="L24" s="19"/>
    </row>
    <row r="25" spans="1:13" x14ac:dyDescent="0.2">
      <c r="A25" s="41" t="s">
        <v>17</v>
      </c>
      <c r="B25" s="39"/>
      <c r="C25" s="487">
        <f>'Input-DevelopmentBudget'!C25:D25</f>
        <v>0</v>
      </c>
      <c r="D25" s="488"/>
      <c r="E25" s="36"/>
      <c r="F25" s="36"/>
      <c r="G25" s="162"/>
      <c r="H25" s="27"/>
      <c r="I25" s="19"/>
      <c r="J25" s="19"/>
      <c r="K25" s="19"/>
      <c r="L25" s="19"/>
    </row>
    <row r="26" spans="1:13" x14ac:dyDescent="0.2">
      <c r="A26" s="41" t="s">
        <v>18</v>
      </c>
      <c r="B26" s="39"/>
      <c r="C26" s="487">
        <f>'Input-DevelopmentBudget'!C26:D26</f>
        <v>0</v>
      </c>
      <c r="D26" s="488"/>
      <c r="E26" s="36"/>
      <c r="F26" s="36"/>
      <c r="G26" s="162"/>
      <c r="H26" s="27"/>
      <c r="I26" s="19"/>
      <c r="J26" s="19"/>
      <c r="K26" s="19"/>
      <c r="L26" s="19"/>
    </row>
    <row r="27" spans="1:13" x14ac:dyDescent="0.2">
      <c r="A27" s="41" t="s">
        <v>101</v>
      </c>
      <c r="B27" s="39"/>
      <c r="C27" s="487">
        <f>'Input-DevelopmentBudget'!C27:D27</f>
        <v>0</v>
      </c>
      <c r="D27" s="488"/>
      <c r="E27" s="36"/>
      <c r="F27" s="36"/>
      <c r="G27" s="162"/>
      <c r="H27" s="27"/>
      <c r="I27" s="19"/>
      <c r="J27" s="19"/>
      <c r="K27" s="19"/>
      <c r="L27" s="19"/>
    </row>
    <row r="28" spans="1:13" x14ac:dyDescent="0.2">
      <c r="A28" s="41" t="s">
        <v>19</v>
      </c>
      <c r="B28" s="39"/>
      <c r="C28" s="487">
        <f>'Input-DevelopmentBudget'!C28:D28</f>
        <v>0</v>
      </c>
      <c r="D28" s="488"/>
      <c r="E28" s="36"/>
      <c r="F28" s="36"/>
      <c r="G28" s="162"/>
      <c r="H28" s="27"/>
      <c r="I28" s="19"/>
      <c r="J28" s="19"/>
      <c r="K28" s="19"/>
      <c r="L28" s="19"/>
    </row>
    <row r="29" spans="1:13" x14ac:dyDescent="0.2">
      <c r="A29" s="41" t="s">
        <v>20</v>
      </c>
      <c r="B29" s="39"/>
      <c r="C29" s="487">
        <f>'Input-DevelopmentBudget'!C29:D29</f>
        <v>0</v>
      </c>
      <c r="D29" s="488"/>
      <c r="E29" s="42" t="s">
        <v>89</v>
      </c>
      <c r="F29" s="498">
        <f>'Input-DevelopmentBudget'!F29:I29</f>
        <v>0</v>
      </c>
      <c r="G29" s="499"/>
      <c r="H29" s="499"/>
      <c r="I29" s="500"/>
      <c r="J29" s="19"/>
      <c r="K29" s="19"/>
      <c r="L29" s="19"/>
    </row>
    <row r="30" spans="1:13" s="1" customFormat="1" x14ac:dyDescent="0.2">
      <c r="A30" s="43" t="s">
        <v>3</v>
      </c>
      <c r="B30" s="44"/>
      <c r="C30" s="489">
        <f>SUM(C23:D29)</f>
        <v>0</v>
      </c>
      <c r="D30" s="489"/>
      <c r="E30" s="45"/>
      <c r="F30" s="45"/>
      <c r="G30" s="163"/>
      <c r="H30" s="27"/>
      <c r="I30" s="20"/>
      <c r="J30" s="20"/>
      <c r="K30" s="20"/>
      <c r="L30" s="20"/>
    </row>
    <row r="31" spans="1:13" s="4" customFormat="1" ht="15" customHeight="1" x14ac:dyDescent="0.2">
      <c r="A31" s="47" t="s">
        <v>5</v>
      </c>
      <c r="B31" s="48"/>
      <c r="C31" s="371"/>
      <c r="D31" s="371"/>
      <c r="E31" s="49"/>
      <c r="F31" s="49"/>
      <c r="G31" s="164"/>
      <c r="H31" s="8"/>
      <c r="I31" s="51"/>
      <c r="J31" s="51"/>
      <c r="K31" s="51"/>
      <c r="L31" s="51"/>
    </row>
    <row r="32" spans="1:13" s="4" customFormat="1" ht="15" customHeight="1" x14ac:dyDescent="0.2">
      <c r="A32" s="41" t="s">
        <v>21</v>
      </c>
      <c r="B32" s="52"/>
      <c r="C32" s="484">
        <f>'Input-DevelopmentBudget'!C32:D32</f>
        <v>0</v>
      </c>
      <c r="D32" s="485"/>
      <c r="E32" s="49"/>
      <c r="F32" s="49"/>
      <c r="G32" s="164"/>
      <c r="H32" s="8"/>
      <c r="I32" s="51"/>
      <c r="J32" s="31"/>
      <c r="K32" s="19"/>
      <c r="L32" s="19"/>
    </row>
    <row r="33" spans="1:12" s="4" customFormat="1" ht="15" customHeight="1" x14ac:dyDescent="0.2">
      <c r="A33" s="41" t="s">
        <v>103</v>
      </c>
      <c r="B33" s="52"/>
      <c r="C33" s="484">
        <f>'Input-DevelopmentBudget'!C33:D33</f>
        <v>0</v>
      </c>
      <c r="D33" s="485"/>
      <c r="E33" s="49"/>
      <c r="F33" s="49"/>
      <c r="G33" s="164"/>
      <c r="H33" s="8"/>
      <c r="I33" s="51"/>
      <c r="J33" s="31"/>
      <c r="K33" s="19"/>
      <c r="L33" s="19"/>
    </row>
    <row r="34" spans="1:12" s="4" customFormat="1" ht="15" customHeight="1" x14ac:dyDescent="0.2">
      <c r="A34" s="38" t="s">
        <v>102</v>
      </c>
      <c r="B34" s="52"/>
      <c r="C34" s="484">
        <f>'Input-DevelopmentBudget'!C34:D34</f>
        <v>0</v>
      </c>
      <c r="D34" s="485"/>
      <c r="E34" s="49"/>
      <c r="F34" s="49"/>
      <c r="G34" s="164"/>
      <c r="H34" s="8"/>
      <c r="I34" s="51"/>
      <c r="J34" s="31"/>
      <c r="K34" s="19"/>
      <c r="L34" s="19"/>
    </row>
    <row r="35" spans="1:12" s="4" customFormat="1" ht="15" customHeight="1" x14ac:dyDescent="0.2">
      <c r="A35" s="53" t="s">
        <v>22</v>
      </c>
      <c r="B35" s="52"/>
      <c r="C35" s="484">
        <f>'Input-DevelopmentBudget'!C35:D35</f>
        <v>0</v>
      </c>
      <c r="D35" s="485"/>
      <c r="E35" s="49"/>
      <c r="F35" s="49"/>
      <c r="G35" s="164"/>
      <c r="H35" s="8"/>
      <c r="I35" s="51"/>
      <c r="J35" s="31"/>
      <c r="K35" s="19"/>
      <c r="L35" s="19"/>
    </row>
    <row r="36" spans="1:12" s="4" customFormat="1" ht="15" customHeight="1" x14ac:dyDescent="0.2">
      <c r="A36" s="53" t="s">
        <v>104</v>
      </c>
      <c r="B36" s="52"/>
      <c r="C36" s="484">
        <f>'Input-DevelopmentBudget'!C36:D36</f>
        <v>0</v>
      </c>
      <c r="D36" s="485"/>
      <c r="E36" s="49"/>
      <c r="F36" s="49"/>
      <c r="G36" s="164"/>
      <c r="H36" s="8"/>
      <c r="I36" s="51"/>
      <c r="J36" s="31"/>
      <c r="K36" s="19"/>
      <c r="L36" s="19"/>
    </row>
    <row r="37" spans="1:12" s="4" customFormat="1" ht="15" customHeight="1" x14ac:dyDescent="0.2">
      <c r="A37" s="53" t="s">
        <v>23</v>
      </c>
      <c r="B37" s="52"/>
      <c r="C37" s="484">
        <f>'Input-DevelopmentBudget'!C37:D37</f>
        <v>0</v>
      </c>
      <c r="D37" s="485"/>
      <c r="E37" s="49"/>
      <c r="F37" s="49"/>
      <c r="G37" s="164"/>
      <c r="H37" s="8"/>
      <c r="I37" s="51"/>
      <c r="J37" s="31"/>
      <c r="K37" s="19"/>
      <c r="L37" s="19"/>
    </row>
    <row r="38" spans="1:12" s="4" customFormat="1" ht="15" customHeight="1" x14ac:dyDescent="0.2">
      <c r="A38" s="53" t="s">
        <v>24</v>
      </c>
      <c r="B38" s="52"/>
      <c r="C38" s="484">
        <f>'Input-DevelopmentBudget'!C38:D38</f>
        <v>0</v>
      </c>
      <c r="D38" s="485"/>
      <c r="E38" s="49"/>
      <c r="F38" s="49"/>
      <c r="G38" s="164"/>
      <c r="H38" s="8"/>
      <c r="I38" s="51"/>
      <c r="J38" s="31"/>
      <c r="K38" s="19"/>
      <c r="L38" s="19"/>
    </row>
    <row r="39" spans="1:12" s="4" customFormat="1" ht="15" customHeight="1" x14ac:dyDescent="0.2">
      <c r="A39" s="53" t="s">
        <v>114</v>
      </c>
      <c r="B39" s="52"/>
      <c r="C39" s="484">
        <f>'Input-DevelopmentBudget'!C39:D39</f>
        <v>0</v>
      </c>
      <c r="D39" s="485"/>
      <c r="E39" s="79" t="s">
        <v>115</v>
      </c>
      <c r="F39" s="498">
        <f>'Input-DevelopmentBudget'!F39:I39</f>
        <v>0</v>
      </c>
      <c r="G39" s="499"/>
      <c r="H39" s="499"/>
      <c r="I39" s="500"/>
      <c r="J39" s="31"/>
      <c r="K39" s="19"/>
      <c r="L39" s="19"/>
    </row>
    <row r="40" spans="1:12" s="4" customFormat="1" ht="15" customHeight="1" x14ac:dyDescent="0.2">
      <c r="A40" s="41" t="s">
        <v>25</v>
      </c>
      <c r="B40" s="52"/>
      <c r="C40" s="484">
        <f>'Input-DevelopmentBudget'!C40:D40</f>
        <v>0</v>
      </c>
      <c r="D40" s="485"/>
      <c r="E40" s="49"/>
      <c r="F40" s="209"/>
      <c r="G40" s="163"/>
      <c r="H40" s="210"/>
      <c r="I40" s="211"/>
      <c r="J40" s="31"/>
      <c r="K40" s="19"/>
      <c r="L40" s="19"/>
    </row>
    <row r="41" spans="1:12" s="4" customFormat="1" ht="15" customHeight="1" x14ac:dyDescent="0.2">
      <c r="A41" s="53" t="s">
        <v>26</v>
      </c>
      <c r="B41" s="52"/>
      <c r="C41" s="484">
        <f>'Input-DevelopmentBudget'!C41:D41</f>
        <v>0</v>
      </c>
      <c r="D41" s="485"/>
      <c r="E41" s="49"/>
      <c r="F41" s="209"/>
      <c r="G41" s="163"/>
      <c r="H41" s="210"/>
      <c r="I41" s="211"/>
      <c r="J41" s="31"/>
      <c r="K41" s="19"/>
      <c r="L41" s="19"/>
    </row>
    <row r="42" spans="1:12" s="4" customFormat="1" ht="15" customHeight="1" x14ac:dyDescent="0.2">
      <c r="A42" s="40" t="s">
        <v>27</v>
      </c>
      <c r="B42" s="52"/>
      <c r="C42" s="484">
        <f>'Input-DevelopmentBudget'!C42:D42</f>
        <v>0</v>
      </c>
      <c r="D42" s="485"/>
      <c r="E42" s="49"/>
      <c r="F42" s="209"/>
      <c r="G42" s="163"/>
      <c r="H42" s="210"/>
      <c r="I42" s="211"/>
      <c r="J42" s="31"/>
      <c r="K42" s="19"/>
      <c r="L42" s="19"/>
    </row>
    <row r="43" spans="1:12" s="4" customFormat="1" ht="15" customHeight="1" x14ac:dyDescent="0.2">
      <c r="A43" s="41" t="s">
        <v>28</v>
      </c>
      <c r="B43" s="52"/>
      <c r="C43" s="484">
        <f>'Input-DevelopmentBudget'!C43:D43</f>
        <v>0</v>
      </c>
      <c r="D43" s="485"/>
      <c r="E43" s="49"/>
      <c r="F43" s="209"/>
      <c r="G43" s="163"/>
      <c r="H43" s="210"/>
      <c r="I43" s="211"/>
      <c r="J43" s="31"/>
      <c r="K43" s="19"/>
      <c r="L43" s="19"/>
    </row>
    <row r="44" spans="1:12" s="4" customFormat="1" ht="15" customHeight="1" x14ac:dyDescent="0.2">
      <c r="A44" s="165" t="s">
        <v>29</v>
      </c>
      <c r="B44" s="52"/>
      <c r="C44" s="484">
        <f>'Input-DevelopmentBudget'!C44:D44</f>
        <v>0</v>
      </c>
      <c r="D44" s="485"/>
      <c r="E44" s="49"/>
      <c r="F44" s="209"/>
      <c r="G44" s="163"/>
      <c r="H44" s="210"/>
      <c r="I44" s="211"/>
      <c r="J44" s="31"/>
      <c r="K44" s="19"/>
      <c r="L44" s="19"/>
    </row>
    <row r="45" spans="1:12" s="4" customFormat="1" ht="15" customHeight="1" x14ac:dyDescent="0.2">
      <c r="A45" s="38" t="s">
        <v>30</v>
      </c>
      <c r="B45" s="52"/>
      <c r="C45" s="484">
        <f>'Input-DevelopmentBudget'!C45:D45</f>
        <v>0</v>
      </c>
      <c r="D45" s="485"/>
      <c r="E45" s="49"/>
      <c r="F45" s="209"/>
      <c r="G45" s="163"/>
      <c r="H45" s="210"/>
      <c r="I45" s="211"/>
      <c r="J45" s="31"/>
      <c r="K45" s="51"/>
      <c r="L45" s="19"/>
    </row>
    <row r="46" spans="1:12" s="4" customFormat="1" ht="15" customHeight="1" x14ac:dyDescent="0.2">
      <c r="A46" s="53" t="s">
        <v>31</v>
      </c>
      <c r="B46" s="52"/>
      <c r="C46" s="484">
        <f>'Input-DevelopmentBudget'!C46:D46</f>
        <v>0</v>
      </c>
      <c r="D46" s="485"/>
      <c r="E46" s="49"/>
      <c r="F46" s="209"/>
      <c r="G46" s="163"/>
      <c r="H46" s="210"/>
      <c r="I46" s="211"/>
      <c r="J46" s="31"/>
      <c r="K46" s="51"/>
      <c r="L46" s="19"/>
    </row>
    <row r="47" spans="1:12" s="4" customFormat="1" ht="15" customHeight="1" x14ac:dyDescent="0.2">
      <c r="A47" s="53" t="s">
        <v>32</v>
      </c>
      <c r="B47" s="52"/>
      <c r="C47" s="484">
        <f>'Input-DevelopmentBudget'!C47:D47</f>
        <v>0</v>
      </c>
      <c r="D47" s="485"/>
      <c r="E47" s="49"/>
      <c r="F47" s="209"/>
      <c r="G47" s="163"/>
      <c r="H47" s="210"/>
      <c r="I47" s="211"/>
      <c r="J47" s="31"/>
      <c r="K47" s="19"/>
      <c r="L47" s="19"/>
    </row>
    <row r="48" spans="1:12" s="4" customFormat="1" ht="15" customHeight="1" x14ac:dyDescent="0.2">
      <c r="A48" s="40" t="s">
        <v>33</v>
      </c>
      <c r="B48" s="52"/>
      <c r="C48" s="484">
        <f>'Input-DevelopmentBudget'!C48:D48</f>
        <v>0</v>
      </c>
      <c r="D48" s="485"/>
      <c r="E48" s="49"/>
      <c r="F48" s="209"/>
      <c r="G48" s="163"/>
      <c r="H48" s="210"/>
      <c r="I48" s="211"/>
      <c r="J48" s="31"/>
      <c r="K48" s="51"/>
      <c r="L48" s="51"/>
    </row>
    <row r="49" spans="1:12" s="4" customFormat="1" ht="15" customHeight="1" x14ac:dyDescent="0.2">
      <c r="A49" s="41" t="s">
        <v>34</v>
      </c>
      <c r="B49" s="52"/>
      <c r="C49" s="484">
        <f>'Input-DevelopmentBudget'!C49:D49</f>
        <v>0</v>
      </c>
      <c r="D49" s="485"/>
      <c r="E49" s="49"/>
      <c r="F49" s="209"/>
      <c r="G49" s="163"/>
      <c r="H49" s="210"/>
      <c r="I49" s="211"/>
      <c r="J49" s="31"/>
      <c r="K49" s="19"/>
      <c r="L49" s="19"/>
    </row>
    <row r="50" spans="1:12" s="4" customFormat="1" ht="15" customHeight="1" x14ac:dyDescent="0.2">
      <c r="A50" s="41" t="s">
        <v>152</v>
      </c>
      <c r="B50" s="52"/>
      <c r="C50" s="484">
        <f>'Input-DevelopmentBudget'!C50:D50</f>
        <v>0</v>
      </c>
      <c r="D50" s="485"/>
      <c r="E50" s="80" t="s">
        <v>89</v>
      </c>
      <c r="F50" s="498">
        <f>'Input-DevelopmentBudget'!F50:I50</f>
        <v>0</v>
      </c>
      <c r="G50" s="499"/>
      <c r="H50" s="499"/>
      <c r="I50" s="500"/>
      <c r="J50" s="31"/>
      <c r="K50" s="19"/>
      <c r="L50" s="19"/>
    </row>
    <row r="51" spans="1:12" s="3" customFormat="1" ht="15" customHeight="1" x14ac:dyDescent="0.2">
      <c r="A51" s="43" t="s">
        <v>0</v>
      </c>
      <c r="B51" s="52"/>
      <c r="C51" s="505">
        <f>SUM(C32:C50)</f>
        <v>0</v>
      </c>
      <c r="D51" s="506"/>
      <c r="E51" s="55"/>
      <c r="F51" s="55"/>
      <c r="G51" s="163"/>
      <c r="H51" s="8"/>
      <c r="I51" s="31"/>
      <c r="J51" s="31"/>
      <c r="K51" s="31"/>
      <c r="L51" s="31"/>
    </row>
    <row r="52" spans="1:12" s="4" customFormat="1" ht="15" customHeight="1" x14ac:dyDescent="0.2">
      <c r="A52" s="47" t="s">
        <v>6</v>
      </c>
      <c r="B52" s="48"/>
      <c r="C52" s="371"/>
      <c r="D52" s="371"/>
      <c r="E52" s="56"/>
      <c r="F52" s="56"/>
      <c r="G52" s="164"/>
      <c r="H52" s="8"/>
      <c r="I52" s="51"/>
      <c r="J52" s="51"/>
      <c r="K52" s="51"/>
      <c r="L52" s="51"/>
    </row>
    <row r="53" spans="1:12" s="3" customFormat="1" ht="15" customHeight="1" x14ac:dyDescent="0.2">
      <c r="A53" s="57" t="s">
        <v>35</v>
      </c>
      <c r="B53" s="44"/>
      <c r="C53" s="484">
        <f>'Input-DevelopmentBudget'!C53:D53</f>
        <v>0</v>
      </c>
      <c r="D53" s="485"/>
      <c r="E53" s="55"/>
      <c r="F53" s="55"/>
      <c r="G53" s="163"/>
      <c r="H53" s="8"/>
      <c r="I53" s="31"/>
      <c r="J53" s="31"/>
      <c r="K53" s="31"/>
      <c r="L53" s="31"/>
    </row>
    <row r="54" spans="1:12" s="3" customFormat="1" ht="15" customHeight="1" x14ac:dyDescent="0.2">
      <c r="A54" s="41" t="s">
        <v>36</v>
      </c>
      <c r="B54" s="44"/>
      <c r="C54" s="484">
        <f>'Input-DevelopmentBudget'!C54:D54</f>
        <v>0</v>
      </c>
      <c r="D54" s="485"/>
      <c r="E54" s="58"/>
      <c r="F54" s="58"/>
      <c r="G54" s="163"/>
      <c r="H54" s="8"/>
      <c r="I54" s="31"/>
      <c r="J54" s="31"/>
      <c r="K54" s="31"/>
      <c r="L54" s="31"/>
    </row>
    <row r="55" spans="1:12" s="3" customFormat="1" ht="15" customHeight="1" x14ac:dyDescent="0.2">
      <c r="A55" s="38" t="s">
        <v>37</v>
      </c>
      <c r="B55" s="44"/>
      <c r="C55" s="484">
        <f>'Input-DevelopmentBudget'!C55:D55</f>
        <v>0</v>
      </c>
      <c r="D55" s="485"/>
      <c r="E55" s="55"/>
      <c r="F55" s="55"/>
      <c r="G55" s="163"/>
      <c r="H55" s="8"/>
      <c r="I55" s="31"/>
      <c r="J55" s="31"/>
      <c r="K55" s="31"/>
      <c r="L55" s="31"/>
    </row>
    <row r="56" spans="1:12" s="3" customFormat="1" ht="15.75" customHeight="1" x14ac:dyDescent="0.2">
      <c r="A56" s="53" t="s">
        <v>38</v>
      </c>
      <c r="B56" s="52"/>
      <c r="C56" s="484">
        <f>'Input-DevelopmentBudget'!C56:D56</f>
        <v>0</v>
      </c>
      <c r="D56" s="485"/>
      <c r="E56" s="55"/>
      <c r="F56" s="55"/>
      <c r="G56" s="163"/>
      <c r="H56" s="8"/>
      <c r="I56" s="31"/>
      <c r="J56" s="31"/>
      <c r="K56" s="31"/>
      <c r="L56" s="31"/>
    </row>
    <row r="57" spans="1:12" s="3" customFormat="1" ht="15" customHeight="1" x14ac:dyDescent="0.2">
      <c r="A57" s="53" t="s">
        <v>39</v>
      </c>
      <c r="B57" s="52"/>
      <c r="C57" s="484">
        <f>'Input-DevelopmentBudget'!C57:D57</f>
        <v>0</v>
      </c>
      <c r="D57" s="485"/>
      <c r="E57" s="55"/>
      <c r="F57" s="55"/>
      <c r="G57" s="163"/>
      <c r="H57" s="8"/>
      <c r="I57" s="31"/>
      <c r="J57" s="31"/>
      <c r="K57" s="31"/>
      <c r="L57" s="31"/>
    </row>
    <row r="58" spans="1:12" s="3" customFormat="1" x14ac:dyDescent="0.2">
      <c r="A58" s="53" t="s">
        <v>40</v>
      </c>
      <c r="B58" s="52"/>
      <c r="C58" s="484">
        <f>'Input-DevelopmentBudget'!C58:D58</f>
        <v>0</v>
      </c>
      <c r="D58" s="485"/>
      <c r="E58" s="55"/>
      <c r="F58" s="55"/>
      <c r="G58" s="163"/>
      <c r="H58" s="8"/>
      <c r="I58" s="31"/>
      <c r="J58" s="31"/>
      <c r="K58" s="31"/>
      <c r="L58" s="31"/>
    </row>
    <row r="59" spans="1:12" x14ac:dyDescent="0.2">
      <c r="A59" s="53" t="s">
        <v>105</v>
      </c>
      <c r="B59" s="44"/>
      <c r="C59" s="484">
        <f>'Input-DevelopmentBudget'!C59:D59</f>
        <v>0</v>
      </c>
      <c r="D59" s="485"/>
      <c r="E59" s="58"/>
      <c r="F59" s="58"/>
      <c r="G59" s="163"/>
      <c r="H59" s="27"/>
      <c r="I59" s="19"/>
      <c r="J59" s="59"/>
      <c r="K59" s="19"/>
      <c r="L59" s="19"/>
    </row>
    <row r="60" spans="1:12" x14ac:dyDescent="0.2">
      <c r="A60" s="53" t="s">
        <v>41</v>
      </c>
      <c r="B60" s="44"/>
      <c r="C60" s="484">
        <f>'Input-DevelopmentBudget'!C60:D60</f>
        <v>0</v>
      </c>
      <c r="D60" s="485"/>
      <c r="E60" s="55"/>
      <c r="F60" s="55"/>
      <c r="G60" s="163"/>
      <c r="H60" s="27"/>
      <c r="I60" s="19"/>
      <c r="J60" s="31"/>
      <c r="K60" s="19"/>
      <c r="L60" s="19"/>
    </row>
    <row r="61" spans="1:12" x14ac:dyDescent="0.2">
      <c r="A61" s="53" t="s">
        <v>42</v>
      </c>
      <c r="B61" s="52"/>
      <c r="C61" s="484">
        <f>'Input-DevelopmentBudget'!C61:D61</f>
        <v>0</v>
      </c>
      <c r="D61" s="485"/>
      <c r="E61" s="58"/>
      <c r="F61" s="58"/>
      <c r="G61" s="163"/>
      <c r="H61" s="27"/>
      <c r="I61" s="19"/>
      <c r="J61" s="20"/>
      <c r="K61" s="19"/>
      <c r="L61" s="19"/>
    </row>
    <row r="62" spans="1:12" x14ac:dyDescent="0.2">
      <c r="A62" s="53" t="s">
        <v>43</v>
      </c>
      <c r="B62" s="44"/>
      <c r="C62" s="484">
        <f>'Input-DevelopmentBudget'!C62:D62</f>
        <v>0</v>
      </c>
      <c r="D62" s="485"/>
      <c r="E62" s="55"/>
      <c r="F62" s="55"/>
      <c r="G62" s="163"/>
      <c r="H62" s="27"/>
      <c r="I62" s="19"/>
      <c r="J62" s="19"/>
      <c r="K62" s="19"/>
      <c r="L62" s="19"/>
    </row>
    <row r="63" spans="1:12" x14ac:dyDescent="0.2">
      <c r="A63" s="53" t="s">
        <v>44</v>
      </c>
      <c r="B63" s="44"/>
      <c r="C63" s="484">
        <f>'Input-DevelopmentBudget'!C63:D63</f>
        <v>0</v>
      </c>
      <c r="D63" s="485"/>
      <c r="E63" s="58"/>
      <c r="F63" s="58"/>
      <c r="G63" s="163"/>
      <c r="H63" s="27"/>
      <c r="I63" s="19"/>
      <c r="J63" s="19"/>
      <c r="K63" s="19"/>
      <c r="L63" s="19"/>
    </row>
    <row r="64" spans="1:12" s="3" customFormat="1" x14ac:dyDescent="0.2">
      <c r="A64" s="53" t="s">
        <v>45</v>
      </c>
      <c r="B64" s="52"/>
      <c r="C64" s="484">
        <f>'Input-DevelopmentBudget'!C64:D64</f>
        <v>0</v>
      </c>
      <c r="D64" s="485"/>
      <c r="E64" s="55"/>
      <c r="F64" s="55"/>
      <c r="G64" s="163"/>
      <c r="H64" s="8"/>
      <c r="I64" s="31"/>
      <c r="J64" s="19"/>
      <c r="K64" s="31"/>
      <c r="L64" s="31"/>
    </row>
    <row r="65" spans="1:12" x14ac:dyDescent="0.2">
      <c r="A65" s="53" t="s">
        <v>106</v>
      </c>
      <c r="B65" s="44"/>
      <c r="C65" s="484">
        <f>'Input-DevelopmentBudget'!C65:D65</f>
        <v>0</v>
      </c>
      <c r="D65" s="485"/>
      <c r="E65" s="58"/>
      <c r="F65" s="58"/>
      <c r="G65" s="163"/>
      <c r="H65" s="27"/>
      <c r="I65" s="19"/>
      <c r="J65" s="19"/>
      <c r="K65" s="19"/>
      <c r="L65" s="19"/>
    </row>
    <row r="66" spans="1:12" s="4" customFormat="1" x14ac:dyDescent="0.2">
      <c r="A66" s="53" t="s">
        <v>46</v>
      </c>
      <c r="B66" s="52"/>
      <c r="C66" s="484">
        <f>'Input-DevelopmentBudget'!C66:D66</f>
        <v>0</v>
      </c>
      <c r="D66" s="485"/>
      <c r="E66" s="55"/>
      <c r="F66" s="55"/>
      <c r="G66" s="163"/>
      <c r="H66" s="8"/>
      <c r="I66" s="51"/>
      <c r="J66" s="51"/>
      <c r="K66" s="51"/>
      <c r="L66" s="51"/>
    </row>
    <row r="67" spans="1:12" s="3" customFormat="1" x14ac:dyDescent="0.2">
      <c r="A67" s="53" t="s">
        <v>107</v>
      </c>
      <c r="B67" s="52"/>
      <c r="C67" s="484">
        <f>'Input-DevelopmentBudget'!C67:D67</f>
        <v>0</v>
      </c>
      <c r="D67" s="485"/>
      <c r="E67" s="55"/>
      <c r="F67" s="55"/>
      <c r="G67" s="163"/>
      <c r="H67" s="8"/>
      <c r="I67" s="31"/>
      <c r="J67" s="31"/>
      <c r="K67" s="31"/>
      <c r="L67" s="31"/>
    </row>
    <row r="68" spans="1:12" s="4" customFormat="1" x14ac:dyDescent="0.2">
      <c r="A68" s="53" t="s">
        <v>47</v>
      </c>
      <c r="B68" s="52"/>
      <c r="C68" s="484">
        <f>'Input-DevelopmentBudget'!C68:D68</f>
        <v>0</v>
      </c>
      <c r="D68" s="485"/>
      <c r="E68" s="9"/>
      <c r="F68" s="9"/>
      <c r="G68" s="166"/>
      <c r="H68" s="8"/>
      <c r="I68" s="60"/>
      <c r="J68" s="51"/>
      <c r="K68" s="51"/>
      <c r="L68" s="51"/>
    </row>
    <row r="69" spans="1:12" s="4" customFormat="1" x14ac:dyDescent="0.2">
      <c r="A69" s="53" t="s">
        <v>108</v>
      </c>
      <c r="B69" s="52"/>
      <c r="C69" s="484">
        <f>'Input-DevelopmentBudget'!C69:D69</f>
        <v>0</v>
      </c>
      <c r="D69" s="485"/>
      <c r="E69" s="9"/>
      <c r="F69" s="9"/>
      <c r="G69" s="166"/>
      <c r="H69" s="8"/>
      <c r="I69" s="60"/>
      <c r="J69" s="51"/>
      <c r="K69" s="51"/>
      <c r="L69" s="19"/>
    </row>
    <row r="70" spans="1:12" s="4" customFormat="1" x14ac:dyDescent="0.2">
      <c r="A70" s="53" t="s">
        <v>109</v>
      </c>
      <c r="B70" s="52"/>
      <c r="C70" s="484">
        <f>'Input-DevelopmentBudget'!C70:D70</f>
        <v>0</v>
      </c>
      <c r="D70" s="485"/>
      <c r="E70" s="9"/>
      <c r="F70" s="9"/>
      <c r="G70" s="166"/>
      <c r="H70" s="8"/>
      <c r="I70" s="60"/>
      <c r="J70" s="51"/>
      <c r="K70" s="51"/>
      <c r="L70" s="19"/>
    </row>
    <row r="71" spans="1:12" s="4" customFormat="1" x14ac:dyDescent="0.2">
      <c r="A71" s="53" t="s">
        <v>110</v>
      </c>
      <c r="B71" s="52"/>
      <c r="C71" s="484">
        <f>'Input-DevelopmentBudget'!C71:D71</f>
        <v>0</v>
      </c>
      <c r="D71" s="485"/>
      <c r="E71" s="9"/>
      <c r="F71" s="9"/>
      <c r="G71" s="166"/>
      <c r="H71" s="8"/>
      <c r="I71" s="60"/>
      <c r="J71" s="51"/>
      <c r="K71" s="51"/>
      <c r="L71" s="19"/>
    </row>
    <row r="72" spans="1:12" s="4" customFormat="1" x14ac:dyDescent="0.2">
      <c r="A72" s="53" t="s">
        <v>48</v>
      </c>
      <c r="B72" s="52"/>
      <c r="C72" s="484">
        <f>'Input-DevelopmentBudget'!C72:D72</f>
        <v>0</v>
      </c>
      <c r="D72" s="485"/>
      <c r="E72" s="9"/>
      <c r="F72" s="9"/>
      <c r="G72" s="166"/>
      <c r="H72" s="8"/>
      <c r="I72" s="60"/>
      <c r="J72" s="51"/>
      <c r="K72" s="51"/>
      <c r="L72" s="19"/>
    </row>
    <row r="73" spans="1:12" s="4" customFormat="1" x14ac:dyDescent="0.2">
      <c r="A73" s="53" t="s">
        <v>4</v>
      </c>
      <c r="B73" s="52"/>
      <c r="C73" s="484">
        <f>'Input-DevelopmentBudget'!C73:D73</f>
        <v>0</v>
      </c>
      <c r="D73" s="485"/>
      <c r="E73" s="9"/>
      <c r="F73" s="9"/>
      <c r="G73" s="166"/>
      <c r="H73" s="8"/>
      <c r="I73" s="60"/>
      <c r="J73" s="51"/>
      <c r="K73" s="51"/>
      <c r="L73" s="19"/>
    </row>
    <row r="74" spans="1:12" s="4" customFormat="1" x14ac:dyDescent="0.2">
      <c r="A74" s="53" t="s">
        <v>111</v>
      </c>
      <c r="B74" s="52"/>
      <c r="C74" s="484">
        <f>'Input-DevelopmentBudget'!C74:D74</f>
        <v>0</v>
      </c>
      <c r="D74" s="485"/>
      <c r="E74" s="9"/>
      <c r="F74" s="9"/>
      <c r="G74" s="166"/>
      <c r="H74" s="8"/>
      <c r="I74" s="60"/>
      <c r="J74" s="51"/>
      <c r="K74" s="51"/>
      <c r="L74" s="19"/>
    </row>
    <row r="75" spans="1:12" s="4" customFormat="1" x14ac:dyDescent="0.2">
      <c r="A75" s="53" t="s">
        <v>112</v>
      </c>
      <c r="B75" s="52"/>
      <c r="C75" s="484">
        <f>'Input-DevelopmentBudget'!C75:D75</f>
        <v>0</v>
      </c>
      <c r="D75" s="485"/>
      <c r="E75" s="9"/>
      <c r="F75" s="9"/>
      <c r="G75" s="166"/>
      <c r="H75" s="8"/>
      <c r="I75" s="60"/>
      <c r="J75" s="51"/>
      <c r="K75" s="51"/>
      <c r="L75" s="19"/>
    </row>
    <row r="76" spans="1:12" s="4" customFormat="1" x14ac:dyDescent="0.2">
      <c r="A76" s="53" t="s">
        <v>113</v>
      </c>
      <c r="B76" s="52"/>
      <c r="C76" s="484">
        <f>'Input-DevelopmentBudget'!C76:D76</f>
        <v>0</v>
      </c>
      <c r="D76" s="485"/>
      <c r="E76" s="9"/>
      <c r="F76" s="9"/>
      <c r="G76" s="166"/>
      <c r="H76" s="8"/>
      <c r="I76" s="60"/>
      <c r="J76" s="51"/>
      <c r="K76" s="51"/>
      <c r="L76" s="19"/>
    </row>
    <row r="77" spans="1:12" s="4" customFormat="1" x14ac:dyDescent="0.2">
      <c r="A77" s="53" t="s">
        <v>49</v>
      </c>
      <c r="B77" s="52"/>
      <c r="C77" s="484">
        <f>'Input-DevelopmentBudget'!C77:D77</f>
        <v>0</v>
      </c>
      <c r="D77" s="485"/>
      <c r="E77" s="9"/>
      <c r="F77" s="9"/>
      <c r="G77" s="166"/>
      <c r="H77" s="8"/>
      <c r="I77" s="60"/>
      <c r="J77" s="51"/>
      <c r="K77" s="51"/>
      <c r="L77" s="19"/>
    </row>
    <row r="78" spans="1:12" s="4" customFormat="1" x14ac:dyDescent="0.2">
      <c r="A78" s="53" t="s">
        <v>50</v>
      </c>
      <c r="B78" s="52"/>
      <c r="C78" s="484">
        <f>'Input-DevelopmentBudget'!C78:D78</f>
        <v>0</v>
      </c>
      <c r="D78" s="485"/>
      <c r="E78" s="9"/>
      <c r="F78" s="9"/>
      <c r="G78" s="166"/>
      <c r="H78" s="8"/>
      <c r="I78" s="60"/>
      <c r="J78" s="51"/>
      <c r="K78" s="51"/>
      <c r="L78" s="19"/>
    </row>
    <row r="79" spans="1:12" s="4" customFormat="1" x14ac:dyDescent="0.2">
      <c r="A79" s="53" t="s">
        <v>51</v>
      </c>
      <c r="B79" s="52"/>
      <c r="C79" s="484">
        <f>'Input-DevelopmentBudget'!C79:D79</f>
        <v>0</v>
      </c>
      <c r="D79" s="485"/>
      <c r="E79" s="9"/>
      <c r="F79" s="9"/>
      <c r="G79" s="166"/>
      <c r="H79" s="8"/>
      <c r="I79" s="60"/>
      <c r="J79" s="51"/>
      <c r="K79" s="51"/>
      <c r="L79" s="19"/>
    </row>
    <row r="80" spans="1:12" s="4" customFormat="1" x14ac:dyDescent="0.2">
      <c r="A80" s="53" t="s">
        <v>52</v>
      </c>
      <c r="B80" s="52"/>
      <c r="C80" s="484">
        <f>'Input-DevelopmentBudget'!C80:D80</f>
        <v>0</v>
      </c>
      <c r="D80" s="485"/>
      <c r="E80" s="9"/>
      <c r="F80" s="9"/>
      <c r="G80" s="166"/>
      <c r="H80" s="8"/>
      <c r="I80" s="60"/>
      <c r="J80" s="51"/>
      <c r="K80" s="51"/>
      <c r="L80" s="19"/>
    </row>
    <row r="81" spans="1:12" s="4" customFormat="1" x14ac:dyDescent="0.2">
      <c r="A81" s="53" t="s">
        <v>53</v>
      </c>
      <c r="B81" s="52"/>
      <c r="C81" s="484">
        <f>'Input-DevelopmentBudget'!C81:D81</f>
        <v>0</v>
      </c>
      <c r="D81" s="485"/>
      <c r="E81" s="79" t="s">
        <v>89</v>
      </c>
      <c r="F81" s="498">
        <f>'Input-DevelopmentBudget'!F81:I81</f>
        <v>0</v>
      </c>
      <c r="G81" s="499"/>
      <c r="H81" s="499"/>
      <c r="I81" s="500"/>
      <c r="J81" s="51"/>
      <c r="K81" s="51"/>
      <c r="L81" s="19"/>
    </row>
    <row r="82" spans="1:12" s="4" customFormat="1" x14ac:dyDescent="0.2">
      <c r="A82" s="53" t="s">
        <v>11</v>
      </c>
      <c r="B82" s="52"/>
      <c r="C82" s="484">
        <f>'Input-DevelopmentBudget'!C82:D82</f>
        <v>0</v>
      </c>
      <c r="D82" s="485"/>
      <c r="E82" s="9"/>
      <c r="F82" s="212"/>
      <c r="G82" s="166"/>
      <c r="H82" s="210"/>
      <c r="I82" s="213"/>
      <c r="J82" s="51"/>
      <c r="K82" s="51"/>
      <c r="L82" s="19"/>
    </row>
    <row r="83" spans="1:12" s="4" customFormat="1" x14ac:dyDescent="0.2">
      <c r="A83" s="53" t="s">
        <v>54</v>
      </c>
      <c r="B83" s="52"/>
      <c r="C83" s="484">
        <f>'Input-DevelopmentBudget'!C83:D83</f>
        <v>0</v>
      </c>
      <c r="D83" s="485"/>
      <c r="E83" s="9"/>
      <c r="F83" s="212"/>
      <c r="G83" s="166"/>
      <c r="H83" s="210"/>
      <c r="I83" s="213"/>
      <c r="J83" s="51"/>
      <c r="K83" s="51"/>
      <c r="L83" s="19"/>
    </row>
    <row r="84" spans="1:12" s="4" customFormat="1" x14ac:dyDescent="0.2">
      <c r="A84" s="53" t="s">
        <v>55</v>
      </c>
      <c r="B84" s="52"/>
      <c r="C84" s="484">
        <f>'Input-DevelopmentBudget'!C84:D84</f>
        <v>0</v>
      </c>
      <c r="D84" s="485"/>
      <c r="E84" s="9"/>
      <c r="F84" s="212"/>
      <c r="G84" s="166"/>
      <c r="H84" s="210"/>
      <c r="I84" s="213"/>
      <c r="J84" s="51"/>
      <c r="K84" s="51"/>
      <c r="L84" s="19"/>
    </row>
    <row r="85" spans="1:12" s="4" customFormat="1" x14ac:dyDescent="0.2">
      <c r="A85" s="53" t="s">
        <v>56</v>
      </c>
      <c r="B85" s="52"/>
      <c r="C85" s="484">
        <f>'Input-DevelopmentBudget'!C85:D85</f>
        <v>0</v>
      </c>
      <c r="D85" s="485"/>
      <c r="E85" s="9"/>
      <c r="F85" s="212"/>
      <c r="G85" s="166"/>
      <c r="H85" s="210"/>
      <c r="I85" s="213"/>
      <c r="J85" s="51"/>
      <c r="K85" s="51"/>
      <c r="L85" s="19"/>
    </row>
    <row r="86" spans="1:12" s="4" customFormat="1" x14ac:dyDescent="0.2">
      <c r="A86" s="53" t="s">
        <v>57</v>
      </c>
      <c r="B86" s="52"/>
      <c r="C86" s="484">
        <f>'Input-DevelopmentBudget'!C86:D86</f>
        <v>0</v>
      </c>
      <c r="D86" s="485"/>
      <c r="E86" s="61"/>
      <c r="F86" s="214"/>
      <c r="G86" s="36"/>
      <c r="H86" s="162"/>
      <c r="I86" s="213"/>
      <c r="J86" s="51"/>
      <c r="K86" s="51"/>
      <c r="L86" s="19"/>
    </row>
    <row r="87" spans="1:12" s="4" customFormat="1" x14ac:dyDescent="0.2">
      <c r="A87" s="53" t="s">
        <v>7</v>
      </c>
      <c r="B87" s="52"/>
      <c r="C87" s="484">
        <f>'Input-DevelopmentBudget'!C87:D87</f>
        <v>0</v>
      </c>
      <c r="D87" s="485"/>
      <c r="E87" s="9"/>
      <c r="F87" s="212"/>
      <c r="G87" s="166"/>
      <c r="H87" s="210"/>
      <c r="I87" s="213"/>
      <c r="J87" s="51"/>
      <c r="K87" s="51"/>
      <c r="L87" s="19"/>
    </row>
    <row r="88" spans="1:12" s="4" customFormat="1" x14ac:dyDescent="0.2">
      <c r="A88" s="53" t="s">
        <v>58</v>
      </c>
      <c r="B88" s="52"/>
      <c r="C88" s="484">
        <f>'Input-DevelopmentBudget'!C88:D88</f>
        <v>0</v>
      </c>
      <c r="D88" s="485"/>
      <c r="E88" s="9"/>
      <c r="F88" s="212"/>
      <c r="G88" s="166"/>
      <c r="H88" s="210"/>
      <c r="I88" s="213"/>
      <c r="J88" s="51"/>
      <c r="K88" s="51"/>
      <c r="L88" s="19"/>
    </row>
    <row r="89" spans="1:12" s="4" customFormat="1" x14ac:dyDescent="0.2">
      <c r="A89" s="53" t="s">
        <v>59</v>
      </c>
      <c r="B89" s="52"/>
      <c r="C89" s="484">
        <f>'Input-DevelopmentBudget'!C89:D89</f>
        <v>0</v>
      </c>
      <c r="D89" s="485"/>
      <c r="E89" s="9"/>
      <c r="F89" s="212"/>
      <c r="G89" s="166"/>
      <c r="H89" s="210"/>
      <c r="I89" s="213"/>
      <c r="J89" s="51"/>
      <c r="K89" s="51"/>
      <c r="L89" s="19"/>
    </row>
    <row r="90" spans="1:12" s="4" customFormat="1" x14ac:dyDescent="0.2">
      <c r="A90" s="53" t="s">
        <v>8</v>
      </c>
      <c r="B90" s="52"/>
      <c r="C90" s="484">
        <f>'Input-DevelopmentBudget'!C90:D90</f>
        <v>0</v>
      </c>
      <c r="D90" s="485"/>
      <c r="E90" s="9"/>
      <c r="F90" s="212"/>
      <c r="G90" s="166"/>
      <c r="H90" s="210"/>
      <c r="I90" s="213"/>
      <c r="J90" s="51"/>
      <c r="K90" s="51"/>
      <c r="L90" s="19"/>
    </row>
    <row r="91" spans="1:12" s="4" customFormat="1" x14ac:dyDescent="0.2">
      <c r="A91" s="53" t="s">
        <v>116</v>
      </c>
      <c r="B91" s="52"/>
      <c r="C91" s="484">
        <f>'Input-DevelopmentBudget'!C91:D91</f>
        <v>0</v>
      </c>
      <c r="D91" s="485"/>
      <c r="E91" s="62" t="s">
        <v>89</v>
      </c>
      <c r="F91" s="498">
        <f>'Input-DevelopmentBudget'!F91:I91</f>
        <v>0</v>
      </c>
      <c r="G91" s="499"/>
      <c r="H91" s="499"/>
      <c r="I91" s="500"/>
      <c r="J91" s="51"/>
      <c r="K91" s="51"/>
      <c r="L91" s="19"/>
    </row>
    <row r="92" spans="1:12" s="4" customFormat="1" x14ac:dyDescent="0.2">
      <c r="A92" s="63" t="s">
        <v>60</v>
      </c>
      <c r="B92" s="64"/>
      <c r="C92" s="503">
        <f>SUM(C53:D91)</f>
        <v>0</v>
      </c>
      <c r="D92" s="504"/>
      <c r="E92" s="9"/>
      <c r="F92" s="9"/>
      <c r="G92" s="166"/>
      <c r="H92" s="8"/>
      <c r="I92" s="60"/>
      <c r="J92" s="51"/>
      <c r="K92" s="51"/>
      <c r="L92" s="19"/>
    </row>
    <row r="93" spans="1:12" s="4" customFormat="1" ht="21" customHeight="1" thickBot="1" x14ac:dyDescent="0.25">
      <c r="A93" s="65" t="s">
        <v>1</v>
      </c>
      <c r="B93" s="66"/>
      <c r="C93" s="501">
        <f>C30+C51+C92</f>
        <v>0</v>
      </c>
      <c r="D93" s="502"/>
      <c r="E93" s="9" t="str">
        <f>IF((C93&lt;&gt;C19),"Total Funding Sources does not equal Total Project Costs","")</f>
        <v/>
      </c>
      <c r="F93" s="9"/>
      <c r="G93" s="166"/>
      <c r="H93" s="8"/>
      <c r="I93" s="60"/>
      <c r="J93" s="51"/>
      <c r="K93" s="51"/>
      <c r="L93" s="19"/>
    </row>
    <row r="94" spans="1:12" s="4" customFormat="1" ht="11.25" customHeight="1" x14ac:dyDescent="0.2">
      <c r="A94" s="67"/>
      <c r="B94" s="11"/>
      <c r="C94" s="68"/>
      <c r="D94" s="68"/>
      <c r="E94" s="9"/>
      <c r="F94" s="9"/>
      <c r="G94" s="166"/>
      <c r="H94" s="8"/>
      <c r="I94" s="60"/>
      <c r="J94" s="51"/>
      <c r="K94" s="51"/>
      <c r="L94" s="19"/>
    </row>
    <row r="95" spans="1:12" ht="21" customHeight="1" x14ac:dyDescent="0.2">
      <c r="A95" s="349" t="s">
        <v>167</v>
      </c>
      <c r="B95" s="361"/>
      <c r="C95" s="361"/>
      <c r="D95" s="362"/>
      <c r="E95" s="33"/>
      <c r="F95" s="27"/>
      <c r="G95" s="19"/>
      <c r="H95" s="19"/>
      <c r="I95" s="19"/>
      <c r="J95" s="19"/>
    </row>
    <row r="96" spans="1:12" ht="27.75" customHeight="1" x14ac:dyDescent="0.2">
      <c r="A96" s="69" t="s">
        <v>160</v>
      </c>
      <c r="B96" s="70" t="s">
        <v>182</v>
      </c>
      <c r="C96" s="71" t="s">
        <v>159</v>
      </c>
      <c r="D96" s="84" t="s">
        <v>181</v>
      </c>
      <c r="E96" s="94"/>
      <c r="F96" s="33"/>
      <c r="G96" s="33"/>
      <c r="H96" s="27"/>
      <c r="I96" s="19"/>
      <c r="J96" s="19"/>
      <c r="K96" s="19"/>
      <c r="L96" s="19"/>
    </row>
    <row r="97" spans="1:12" s="4" customFormat="1" ht="17.25" customHeight="1" x14ac:dyDescent="0.2">
      <c r="A97" s="72" t="s">
        <v>158</v>
      </c>
      <c r="B97" s="215">
        <f>'Input-DevelopmentBudget'!B97</f>
        <v>0</v>
      </c>
      <c r="C97" s="167" t="e">
        <f>B97/SUM($B$97:$B$99)</f>
        <v>#DIV/0!</v>
      </c>
      <c r="D97" s="168" t="e">
        <f>$C$93/B97</f>
        <v>#DIV/0!</v>
      </c>
      <c r="E97" s="95"/>
      <c r="F97" s="9"/>
      <c r="G97" s="166"/>
      <c r="H97" s="8"/>
      <c r="I97" s="60"/>
      <c r="J97" s="51"/>
      <c r="K97" s="51"/>
      <c r="L97" s="19"/>
    </row>
    <row r="98" spans="1:12" s="4" customFormat="1" ht="17.25" customHeight="1" x14ac:dyDescent="0.2">
      <c r="A98" s="72" t="s">
        <v>156</v>
      </c>
      <c r="B98" s="215">
        <f>'Input-DevelopmentBudget'!B98</f>
        <v>0</v>
      </c>
      <c r="C98" s="167" t="e">
        <f>B98/SUM($B$97:$B$99)</f>
        <v>#DIV/0!</v>
      </c>
      <c r="D98" s="168" t="e">
        <f t="shared" ref="D98:D99" si="1">$C$93/B98</f>
        <v>#DIV/0!</v>
      </c>
      <c r="E98" s="95"/>
      <c r="F98" s="9"/>
      <c r="G98" s="166"/>
      <c r="H98" s="8"/>
      <c r="I98" s="60"/>
      <c r="J98" s="51"/>
      <c r="K98" s="51"/>
      <c r="L98" s="19"/>
    </row>
    <row r="99" spans="1:12" s="4" customFormat="1" ht="17.25" customHeight="1" x14ac:dyDescent="0.2">
      <c r="A99" s="72" t="s">
        <v>157</v>
      </c>
      <c r="B99" s="215">
        <f>'Input-DevelopmentBudget'!B99</f>
        <v>0</v>
      </c>
      <c r="C99" s="167" t="e">
        <f>B99/SUM($B$97:$B$99)</f>
        <v>#DIV/0!</v>
      </c>
      <c r="D99" s="168" t="e">
        <f t="shared" si="1"/>
        <v>#DIV/0!</v>
      </c>
      <c r="E99" s="95"/>
      <c r="F99" s="9"/>
      <c r="G99" s="166"/>
      <c r="H99" s="8"/>
      <c r="I99" s="60"/>
      <c r="J99" s="51"/>
      <c r="K99" s="51"/>
      <c r="L99" s="19"/>
    </row>
  </sheetData>
  <sheetProtection algorithmName="SHA-512" hashValue="7LrREoioo1X9ZYCD2eJR0H009tbBTtqlfDz2ZJIIdVexDVFbXGHRjI3UuDDwXAX/kkhFL4F8CfeC94IByCoOqg==" saltValue="o4DucyQB/VOWRkIft+mtQA==" spinCount="100000" sheet="1" objects="1" scenarios="1"/>
  <mergeCells count="114">
    <mergeCell ref="C59:D59"/>
    <mergeCell ref="C60:D60"/>
    <mergeCell ref="C61:D61"/>
    <mergeCell ref="C51:D51"/>
    <mergeCell ref="C54:D54"/>
    <mergeCell ref="C55:D55"/>
    <mergeCell ref="C28:D28"/>
    <mergeCell ref="C29:D29"/>
    <mergeCell ref="C56:D56"/>
    <mergeCell ref="C57:D57"/>
    <mergeCell ref="C52:D52"/>
    <mergeCell ref="A95:D95"/>
    <mergeCell ref="C93:D93"/>
    <mergeCell ref="C85:D85"/>
    <mergeCell ref="C86:D86"/>
    <mergeCell ref="C87:D87"/>
    <mergeCell ref="C88:D88"/>
    <mergeCell ref="C89:D89"/>
    <mergeCell ref="C31:D31"/>
    <mergeCell ref="C91:D91"/>
    <mergeCell ref="C92:D92"/>
    <mergeCell ref="C68:D68"/>
    <mergeCell ref="C69:D69"/>
    <mergeCell ref="C67:D67"/>
    <mergeCell ref="C63:D63"/>
    <mergeCell ref="C64:D64"/>
    <mergeCell ref="C65:D65"/>
    <mergeCell ref="C46:D46"/>
    <mergeCell ref="C42:D42"/>
    <mergeCell ref="C43:D43"/>
    <mergeCell ref="C44:D44"/>
    <mergeCell ref="C45:D45"/>
    <mergeCell ref="C66:D66"/>
    <mergeCell ref="C58:D58"/>
    <mergeCell ref="C53:D53"/>
    <mergeCell ref="H12:I12"/>
    <mergeCell ref="H13:I13"/>
    <mergeCell ref="H14:I14"/>
    <mergeCell ref="H15:I15"/>
    <mergeCell ref="H16:I16"/>
    <mergeCell ref="F91:I91"/>
    <mergeCell ref="F50:I50"/>
    <mergeCell ref="H18:I18"/>
    <mergeCell ref="F81:I81"/>
    <mergeCell ref="H17:I17"/>
    <mergeCell ref="F29:I29"/>
    <mergeCell ref="F39:I39"/>
    <mergeCell ref="B2:C2"/>
    <mergeCell ref="B4:G4"/>
    <mergeCell ref="C90:D90"/>
    <mergeCell ref="C82:D82"/>
    <mergeCell ref="C81:D81"/>
    <mergeCell ref="C83:D83"/>
    <mergeCell ref="C84:D84"/>
    <mergeCell ref="C76:D76"/>
    <mergeCell ref="C77:D77"/>
    <mergeCell ref="C78:D78"/>
    <mergeCell ref="C79:D79"/>
    <mergeCell ref="C80:D80"/>
    <mergeCell ref="C71:D71"/>
    <mergeCell ref="C72:D72"/>
    <mergeCell ref="A8:I8"/>
    <mergeCell ref="C73:D73"/>
    <mergeCell ref="C74:D74"/>
    <mergeCell ref="C75:D75"/>
    <mergeCell ref="H9:I9"/>
    <mergeCell ref="H10:I10"/>
    <mergeCell ref="C70:D70"/>
    <mergeCell ref="C62:D62"/>
    <mergeCell ref="H11:I11"/>
    <mergeCell ref="C22:D22"/>
    <mergeCell ref="A19:B19"/>
    <mergeCell ref="C47:D47"/>
    <mergeCell ref="C48:D48"/>
    <mergeCell ref="C49:D49"/>
    <mergeCell ref="C50:D50"/>
    <mergeCell ref="C32:D32"/>
    <mergeCell ref="C33:D33"/>
    <mergeCell ref="C34:D34"/>
    <mergeCell ref="C35:D35"/>
    <mergeCell ref="C36:D36"/>
    <mergeCell ref="C37:D37"/>
    <mergeCell ref="C38:D38"/>
    <mergeCell ref="C39:D39"/>
    <mergeCell ref="C40:D40"/>
    <mergeCell ref="C41:D41"/>
    <mergeCell ref="C19:D19"/>
    <mergeCell ref="C24:D24"/>
    <mergeCell ref="A21:D21"/>
    <mergeCell ref="C30:D30"/>
    <mergeCell ref="C25:D25"/>
    <mergeCell ref="C23:D23"/>
    <mergeCell ref="C26:D26"/>
    <mergeCell ref="C27:D27"/>
    <mergeCell ref="C14:D14"/>
    <mergeCell ref="C15:D15"/>
    <mergeCell ref="C16:D16"/>
    <mergeCell ref="C17:D17"/>
    <mergeCell ref="C18:D18"/>
    <mergeCell ref="C12:D12"/>
    <mergeCell ref="C13:D13"/>
    <mergeCell ref="A18:B18"/>
    <mergeCell ref="C9:D9"/>
    <mergeCell ref="C10:D10"/>
    <mergeCell ref="C11:D11"/>
    <mergeCell ref="A11:B11"/>
    <mergeCell ref="A12:B12"/>
    <mergeCell ref="A13:B13"/>
    <mergeCell ref="A14:B14"/>
    <mergeCell ref="A15:B15"/>
    <mergeCell ref="A16:B16"/>
    <mergeCell ref="A17:B17"/>
    <mergeCell ref="A9:B9"/>
    <mergeCell ref="A10:B10"/>
  </mergeCells>
  <printOptions horizontalCentered="1"/>
  <pageMargins left="0.25" right="0.25" top="0.71" bottom="0.5" header="0.25" footer="0.25"/>
  <pageSetup scale="91" fitToHeight="2" orientation="portrait" r:id="rId1"/>
  <headerFooter scaleWithDoc="0" alignWithMargins="0">
    <oddHeader xml:space="preserve">&amp;L&amp;G&amp;C&amp;"Times New Roman,Bold"&amp;11AHP RENTAL DEVELOPMENT BUDGET       
&amp;R&amp;D
</oddHeader>
    <oddFooter>&amp;C&amp;8Page &amp;P of &amp;N</oddFooter>
    <firstHeader>&amp;L&amp;G&amp;C&amp;"Times New Roman,Bold"&amp;11AHP DEVELOPMENT BUDGET       
2018 Offering&amp;R&amp;9&amp;D &amp;T</firstHeader>
    <firstFooter>&amp;C&amp;8Page X of X</firstFooter>
  </headerFooter>
  <rowBreaks count="1" manualBreakCount="1">
    <brk id="50"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99FFCC"/>
    <pageSetUpPr fitToPage="1"/>
  </sheetPr>
  <dimension ref="A1:T85"/>
  <sheetViews>
    <sheetView showGridLines="0" view="pageLayout" topLeftCell="A18" zoomScale="110" zoomScaleNormal="100" zoomScalePageLayoutView="110" workbookViewId="0">
      <selection activeCell="L25" sqref="L25"/>
    </sheetView>
  </sheetViews>
  <sheetFormatPr defaultColWidth="6.6640625" defaultRowHeight="12.75" x14ac:dyDescent="0.2"/>
  <cols>
    <col min="1" max="1" width="16.33203125" style="7" customWidth="1"/>
    <col min="2" max="2" width="6.33203125" style="7" customWidth="1"/>
    <col min="3" max="3" width="11" style="7" customWidth="1"/>
    <col min="4" max="4" width="6.33203125" style="7" customWidth="1"/>
    <col min="5" max="5" width="7.33203125" style="7" customWidth="1"/>
    <col min="6" max="6" width="12.5" style="7" customWidth="1"/>
    <col min="7" max="7" width="13.83203125" style="7" customWidth="1"/>
    <col min="8" max="8" width="12.6640625" style="7" customWidth="1"/>
    <col min="9" max="9" width="12.5" style="7" customWidth="1"/>
    <col min="10" max="11" width="11.1640625" style="7" bestFit="1" customWidth="1"/>
    <col min="12" max="13" width="13" style="7" bestFit="1" customWidth="1"/>
    <col min="14" max="14" width="13" style="7" customWidth="1"/>
    <col min="15" max="15" width="12.6640625" style="7" customWidth="1"/>
    <col min="16" max="20" width="13" style="7" bestFit="1" customWidth="1"/>
    <col min="21" max="16384" width="6.6640625" style="7"/>
  </cols>
  <sheetData>
    <row r="1" spans="1:19" x14ac:dyDescent="0.2">
      <c r="A1" s="279" t="s">
        <v>268</v>
      </c>
    </row>
    <row r="2" spans="1:19" s="2" customFormat="1" ht="15" customHeight="1" x14ac:dyDescent="0.2">
      <c r="A2" s="260" t="s">
        <v>13</v>
      </c>
      <c r="B2" s="507">
        <f>'Input-OperatingBudget'!B1:C1</f>
        <v>0</v>
      </c>
      <c r="C2" s="507"/>
      <c r="D2" s="260"/>
      <c r="E2" s="261"/>
      <c r="F2" s="261"/>
      <c r="G2" s="261"/>
      <c r="H2" s="19"/>
      <c r="I2" s="22"/>
      <c r="J2" s="22"/>
      <c r="K2" s="22"/>
      <c r="L2" s="19"/>
    </row>
    <row r="3" spans="1:19" s="262" customFormat="1" ht="7.5" customHeight="1" x14ac:dyDescent="0.2">
      <c r="A3" s="260"/>
      <c r="B3" s="260"/>
      <c r="C3" s="260"/>
      <c r="D3" s="260"/>
      <c r="E3" s="260"/>
      <c r="F3" s="260"/>
      <c r="G3" s="261"/>
      <c r="H3" s="260"/>
      <c r="I3" s="261"/>
      <c r="J3" s="261"/>
      <c r="K3" s="261"/>
      <c r="L3" s="261"/>
    </row>
    <row r="4" spans="1:19" s="2" customFormat="1" ht="15" customHeight="1" x14ac:dyDescent="0.2">
      <c r="A4" s="260" t="s">
        <v>12</v>
      </c>
      <c r="B4" s="507">
        <f>'Input-OperatingBudget'!B3:F3</f>
        <v>0</v>
      </c>
      <c r="C4" s="507"/>
      <c r="D4" s="507"/>
      <c r="E4" s="507"/>
      <c r="F4" s="507"/>
      <c r="G4" s="267"/>
      <c r="H4" s="19"/>
      <c r="I4" s="22"/>
      <c r="J4" s="22"/>
      <c r="K4" s="22"/>
      <c r="L4" s="19"/>
    </row>
    <row r="5" spans="1:19" s="262" customFormat="1" ht="7.5" customHeight="1" x14ac:dyDescent="0.2">
      <c r="A5" s="260"/>
      <c r="B5" s="260"/>
      <c r="C5" s="260"/>
      <c r="D5" s="260"/>
      <c r="E5" s="260"/>
      <c r="F5" s="260"/>
      <c r="G5" s="261"/>
      <c r="H5" s="260"/>
      <c r="I5" s="261"/>
      <c r="J5" s="261"/>
      <c r="K5" s="261"/>
      <c r="L5" s="261"/>
    </row>
    <row r="6" spans="1:19" s="2" customFormat="1" ht="15" customHeight="1" x14ac:dyDescent="0.2">
      <c r="A6" s="260" t="s">
        <v>246</v>
      </c>
      <c r="B6" s="508">
        <f>'Input-OperatingBudget'!B5:C5</f>
        <v>0</v>
      </c>
      <c r="C6" s="507"/>
      <c r="D6" s="263"/>
      <c r="E6" s="264"/>
      <c r="F6" s="261"/>
      <c r="G6" s="261"/>
      <c r="H6" s="20"/>
      <c r="I6" s="19"/>
    </row>
    <row r="7" spans="1:19" s="262" customFormat="1" ht="7.5" customHeight="1" x14ac:dyDescent="0.2">
      <c r="A7" s="260"/>
      <c r="B7" s="260"/>
      <c r="C7" s="260"/>
      <c r="D7" s="260"/>
      <c r="E7" s="261"/>
      <c r="F7" s="261"/>
      <c r="G7" s="261"/>
    </row>
    <row r="8" spans="1:19" s="2" customFormat="1" ht="15" customHeight="1" x14ac:dyDescent="0.2">
      <c r="A8" s="260" t="s">
        <v>247</v>
      </c>
      <c r="B8" s="507">
        <f>'Input-OperatingBudget'!B7:B7</f>
        <v>0</v>
      </c>
      <c r="C8" s="507"/>
      <c r="D8" s="260"/>
      <c r="E8" s="260"/>
      <c r="F8" s="260"/>
      <c r="G8" s="261"/>
      <c r="H8" s="21"/>
      <c r="I8" s="19"/>
      <c r="J8" s="19"/>
      <c r="K8" s="19"/>
      <c r="L8" s="19"/>
    </row>
    <row r="9" spans="1:19" s="262" customFormat="1" ht="7.5" customHeight="1" x14ac:dyDescent="0.2">
      <c r="A9" s="260"/>
      <c r="B9" s="260"/>
      <c r="C9" s="260"/>
      <c r="D9" s="260"/>
      <c r="E9" s="261"/>
      <c r="F9" s="260"/>
      <c r="G9" s="261"/>
      <c r="H9" s="261"/>
      <c r="I9" s="261"/>
      <c r="J9" s="261"/>
    </row>
    <row r="10" spans="1:19" s="2" customFormat="1" ht="25.5" customHeight="1" x14ac:dyDescent="0.2">
      <c r="A10" s="266" t="s">
        <v>248</v>
      </c>
      <c r="B10" s="525">
        <f>'Input-OperatingBudget'!B9:C9</f>
        <v>0</v>
      </c>
      <c r="C10" s="525"/>
      <c r="D10" s="260"/>
      <c r="E10" s="260"/>
      <c r="F10" s="260"/>
      <c r="G10" s="261"/>
      <c r="H10" s="21"/>
      <c r="I10" s="19"/>
      <c r="J10" s="19"/>
      <c r="K10" s="19"/>
      <c r="L10" s="19"/>
    </row>
    <row r="11" spans="1:19" s="2" customFormat="1" ht="15" customHeight="1" x14ac:dyDescent="0.2">
      <c r="A11" s="271"/>
      <c r="B11" s="260"/>
      <c r="C11" s="260"/>
      <c r="D11" s="260"/>
      <c r="E11" s="261"/>
      <c r="F11" s="21"/>
      <c r="G11" s="19"/>
      <c r="H11" s="19"/>
      <c r="I11" s="19"/>
      <c r="J11" s="19"/>
    </row>
    <row r="12" spans="1:19" ht="18" customHeight="1" x14ac:dyDescent="0.2">
      <c r="A12" s="513" t="s">
        <v>64</v>
      </c>
      <c r="B12" s="514"/>
      <c r="C12" s="514"/>
      <c r="D12" s="514"/>
      <c r="E12" s="514"/>
      <c r="F12" s="514"/>
      <c r="G12" s="514"/>
      <c r="H12" s="514"/>
      <c r="I12" s="514"/>
      <c r="J12" s="514"/>
      <c r="K12" s="514"/>
      <c r="L12" s="515"/>
      <c r="M12" s="51"/>
      <c r="N12" s="60"/>
      <c r="O12" s="51"/>
      <c r="P12" s="51"/>
      <c r="Q12" s="20"/>
      <c r="R12" s="19"/>
      <c r="S12" s="19"/>
    </row>
    <row r="13" spans="1:19" ht="26.25" customHeight="1" x14ac:dyDescent="0.2">
      <c r="A13" s="383" t="s">
        <v>63</v>
      </c>
      <c r="B13" s="384"/>
      <c r="C13" s="383" t="s">
        <v>96</v>
      </c>
      <c r="D13" s="384"/>
      <c r="E13" s="383" t="s">
        <v>92</v>
      </c>
      <c r="F13" s="384"/>
      <c r="G13" s="169" t="s">
        <v>97</v>
      </c>
      <c r="H13" s="383" t="s">
        <v>117</v>
      </c>
      <c r="I13" s="384"/>
      <c r="J13" s="383" t="s">
        <v>82</v>
      </c>
      <c r="K13" s="384"/>
      <c r="L13" s="270" t="s">
        <v>251</v>
      </c>
      <c r="M13" s="233"/>
      <c r="N13" s="234"/>
      <c r="O13" s="234"/>
      <c r="P13" s="233"/>
      <c r="Q13" s="20"/>
      <c r="R13" s="19"/>
      <c r="S13" s="19"/>
    </row>
    <row r="14" spans="1:19" ht="14.25" customHeight="1" x14ac:dyDescent="0.2">
      <c r="A14" s="522">
        <f>'Input-OperatingBudget'!A13:B13</f>
        <v>0</v>
      </c>
      <c r="B14" s="523"/>
      <c r="C14" s="511">
        <f>'Input-OperatingBudget'!C13:D13</f>
        <v>0</v>
      </c>
      <c r="D14" s="512"/>
      <c r="E14" s="520">
        <f>'Input-OperatingBudget'!E13:F13</f>
        <v>0</v>
      </c>
      <c r="F14" s="521"/>
      <c r="G14" s="221">
        <f>'Input-OperatingBudget'!G13</f>
        <v>0</v>
      </c>
      <c r="H14" s="509" t="str">
        <f>IFERROR((G14*12)/(INDEX(DropDownTable!$I$6:'DropDownTable'!$R$15,MATCH($C14,DropDownTable!$I$6:$I$15,0),MATCH($E14,DropDownTable!$I$6:$R$6,0))),"")</f>
        <v/>
      </c>
      <c r="I14" s="510"/>
      <c r="J14" s="517">
        <f>A14*G14</f>
        <v>0</v>
      </c>
      <c r="K14" s="518"/>
      <c r="L14" s="273">
        <f>'Input-OperatingBudget'!H13</f>
        <v>0</v>
      </c>
      <c r="M14" s="232"/>
      <c r="N14" s="60"/>
      <c r="O14" s="60"/>
      <c r="P14" s="51"/>
      <c r="Q14" s="235"/>
      <c r="R14" s="19"/>
      <c r="S14" s="19"/>
    </row>
    <row r="15" spans="1:19" ht="14.25" customHeight="1" x14ac:dyDescent="0.2">
      <c r="A15" s="522">
        <f>'Input-OperatingBudget'!A14:B14</f>
        <v>0</v>
      </c>
      <c r="B15" s="523"/>
      <c r="C15" s="511">
        <f>'Input-OperatingBudget'!C14:D14</f>
        <v>0</v>
      </c>
      <c r="D15" s="512"/>
      <c r="E15" s="520">
        <f>'Input-OperatingBudget'!E14:F14</f>
        <v>0</v>
      </c>
      <c r="F15" s="521"/>
      <c r="G15" s="221">
        <f>'Input-OperatingBudget'!G14</f>
        <v>0</v>
      </c>
      <c r="H15" s="509" t="str">
        <f>IFERROR((G15*12)/(INDEX(DropDownTable!$I$6:'DropDownTable'!$R$15,MATCH($C15,DropDownTable!$I$6:$I$15,0),MATCH($E15,DropDownTable!$I$6:$R$6,0))),"")</f>
        <v/>
      </c>
      <c r="I15" s="510"/>
      <c r="J15" s="517">
        <f t="shared" ref="J15:J23" si="0">A15*G15</f>
        <v>0</v>
      </c>
      <c r="K15" s="518"/>
      <c r="L15" s="273">
        <f>'Input-OperatingBudget'!H14</f>
        <v>0</v>
      </c>
      <c r="M15" s="232"/>
      <c r="N15" s="60"/>
      <c r="O15" s="60"/>
      <c r="P15" s="51"/>
      <c r="Q15" s="235"/>
      <c r="R15" s="19"/>
      <c r="S15" s="19"/>
    </row>
    <row r="16" spans="1:19" ht="14.25" customHeight="1" x14ac:dyDescent="0.2">
      <c r="A16" s="522">
        <f>'Input-OperatingBudget'!A15:B15</f>
        <v>0</v>
      </c>
      <c r="B16" s="523"/>
      <c r="C16" s="511">
        <f>'Input-OperatingBudget'!C15:D15</f>
        <v>0</v>
      </c>
      <c r="D16" s="512"/>
      <c r="E16" s="520">
        <f>'Input-OperatingBudget'!E15:F15</f>
        <v>0</v>
      </c>
      <c r="F16" s="521"/>
      <c r="G16" s="221">
        <f>'Input-OperatingBudget'!G15</f>
        <v>0</v>
      </c>
      <c r="H16" s="509" t="str">
        <f>IFERROR((G16*12)/(INDEX(DropDownTable!$I$6:'DropDownTable'!$R$15,MATCH($C16,DropDownTable!$I$6:$I$15,0),MATCH($E16,DropDownTable!$I$6:$R$6,0))),"")</f>
        <v/>
      </c>
      <c r="I16" s="510"/>
      <c r="J16" s="517">
        <f t="shared" si="0"/>
        <v>0</v>
      </c>
      <c r="K16" s="518"/>
      <c r="L16" s="273">
        <f>'Input-OperatingBudget'!H15</f>
        <v>0</v>
      </c>
      <c r="M16" s="232"/>
      <c r="N16" s="60"/>
      <c r="O16" s="60"/>
      <c r="P16" s="51"/>
      <c r="Q16" s="235"/>
      <c r="R16" s="19"/>
      <c r="S16" s="19"/>
    </row>
    <row r="17" spans="1:20" ht="14.25" customHeight="1" x14ac:dyDescent="0.2">
      <c r="A17" s="522">
        <f>'Input-OperatingBudget'!A16:B16</f>
        <v>0</v>
      </c>
      <c r="B17" s="523"/>
      <c r="C17" s="511">
        <f>'Input-OperatingBudget'!C16:D16</f>
        <v>0</v>
      </c>
      <c r="D17" s="512"/>
      <c r="E17" s="520">
        <f>'Input-OperatingBudget'!E16:F16</f>
        <v>0</v>
      </c>
      <c r="F17" s="521"/>
      <c r="G17" s="221">
        <f>'Input-OperatingBudget'!G16</f>
        <v>0</v>
      </c>
      <c r="H17" s="509" t="str">
        <f>IFERROR((G17*12)/(INDEX(DropDownTable!$I$6:'DropDownTable'!$R$15,MATCH($C17,DropDownTable!$I$6:$I$15,0),MATCH($E17,DropDownTable!$I$6:$R$6,0))),"")</f>
        <v/>
      </c>
      <c r="I17" s="510"/>
      <c r="J17" s="517">
        <f t="shared" si="0"/>
        <v>0</v>
      </c>
      <c r="K17" s="518"/>
      <c r="L17" s="273">
        <f>'Input-OperatingBudget'!H16</f>
        <v>0</v>
      </c>
      <c r="M17" s="232"/>
      <c r="N17" s="60"/>
      <c r="O17" s="60"/>
      <c r="P17" s="51"/>
      <c r="Q17" s="235"/>
      <c r="R17" s="19"/>
      <c r="S17" s="19"/>
    </row>
    <row r="18" spans="1:20" ht="14.25" customHeight="1" x14ac:dyDescent="0.2">
      <c r="A18" s="524">
        <f>'Input-OperatingBudget'!A17:B17</f>
        <v>0</v>
      </c>
      <c r="B18" s="524"/>
      <c r="C18" s="511">
        <f>'Input-OperatingBudget'!C17:D17</f>
        <v>0</v>
      </c>
      <c r="D18" s="512"/>
      <c r="E18" s="520">
        <f>'Input-OperatingBudget'!E17:F17</f>
        <v>0</v>
      </c>
      <c r="F18" s="521"/>
      <c r="G18" s="221">
        <f>'Input-OperatingBudget'!G17</f>
        <v>0</v>
      </c>
      <c r="H18" s="516" t="str">
        <f>IFERROR((G18*12)/(INDEX(DropDownTable!$I$6:'DropDownTable'!$R$15,MATCH($C18,DropDownTable!$I$6:$I$15,0),MATCH($E18,DropDownTable!$I$6:$R$6,0))),"")</f>
        <v/>
      </c>
      <c r="I18" s="516"/>
      <c r="J18" s="519">
        <f t="shared" si="0"/>
        <v>0</v>
      </c>
      <c r="K18" s="519"/>
      <c r="L18" s="273">
        <f>'Input-OperatingBudget'!H17</f>
        <v>0</v>
      </c>
      <c r="M18" s="232"/>
      <c r="N18" s="60"/>
      <c r="O18" s="60"/>
      <c r="P18" s="51"/>
      <c r="Q18" s="235"/>
      <c r="R18" s="19"/>
      <c r="S18" s="19"/>
    </row>
    <row r="19" spans="1:20" ht="14.25" customHeight="1" x14ac:dyDescent="0.2">
      <c r="A19" s="524">
        <f>'Input-OperatingBudget'!A18:B18</f>
        <v>0</v>
      </c>
      <c r="B19" s="524"/>
      <c r="C19" s="511">
        <f>'Input-OperatingBudget'!C18:D18</f>
        <v>0</v>
      </c>
      <c r="D19" s="512"/>
      <c r="E19" s="520">
        <f>'Input-OperatingBudget'!E18:F18</f>
        <v>0</v>
      </c>
      <c r="F19" s="521"/>
      <c r="G19" s="221">
        <f>'Input-OperatingBudget'!G18</f>
        <v>0</v>
      </c>
      <c r="H19" s="516" t="str">
        <f>IFERROR((G19*12)/(INDEX(DropDownTable!$I$6:'DropDownTable'!$R$15,MATCH($C19,DropDownTable!$I$6:$I$15,0),MATCH($E19,DropDownTable!$I$6:$R$6,0))),"")</f>
        <v/>
      </c>
      <c r="I19" s="516"/>
      <c r="J19" s="519">
        <f t="shared" si="0"/>
        <v>0</v>
      </c>
      <c r="K19" s="519"/>
      <c r="L19" s="273">
        <f>'Input-OperatingBudget'!H18</f>
        <v>0</v>
      </c>
      <c r="M19" s="232"/>
      <c r="N19" s="60"/>
      <c r="O19" s="60"/>
      <c r="P19" s="51"/>
      <c r="Q19" s="235"/>
      <c r="R19" s="19"/>
      <c r="S19" s="19"/>
    </row>
    <row r="20" spans="1:20" ht="14.25" customHeight="1" x14ac:dyDescent="0.2">
      <c r="A20" s="524">
        <f>'Input-OperatingBudget'!A19:B19</f>
        <v>0</v>
      </c>
      <c r="B20" s="524"/>
      <c r="C20" s="511">
        <f>'Input-OperatingBudget'!C19:D19</f>
        <v>0</v>
      </c>
      <c r="D20" s="512"/>
      <c r="E20" s="520">
        <f>'Input-OperatingBudget'!E19:F19</f>
        <v>0</v>
      </c>
      <c r="F20" s="521"/>
      <c r="G20" s="221">
        <f>'Input-OperatingBudget'!G19</f>
        <v>0</v>
      </c>
      <c r="H20" s="516" t="str">
        <f>IFERROR((G20*12)/(INDEX(DropDownTable!$I$6:'DropDownTable'!$R$15,MATCH($C20,DropDownTable!$I$6:$I$15,0),MATCH($E20,DropDownTable!$I$6:$R$6,0))),"")</f>
        <v/>
      </c>
      <c r="I20" s="516"/>
      <c r="J20" s="519">
        <f t="shared" si="0"/>
        <v>0</v>
      </c>
      <c r="K20" s="519"/>
      <c r="L20" s="273">
        <f>'Input-OperatingBudget'!H19</f>
        <v>0</v>
      </c>
      <c r="M20" s="232"/>
      <c r="N20" s="60"/>
      <c r="O20" s="60"/>
      <c r="P20" s="51"/>
      <c r="Q20" s="235"/>
      <c r="R20" s="19"/>
      <c r="S20" s="19"/>
    </row>
    <row r="21" spans="1:20" ht="14.25" customHeight="1" x14ac:dyDescent="0.2">
      <c r="A21" s="524">
        <f>'Input-OperatingBudget'!A20:B20</f>
        <v>0</v>
      </c>
      <c r="B21" s="524"/>
      <c r="C21" s="511">
        <f>'Input-OperatingBudget'!C20:D20</f>
        <v>0</v>
      </c>
      <c r="D21" s="512"/>
      <c r="E21" s="520">
        <f>'Input-OperatingBudget'!E20:F20</f>
        <v>0</v>
      </c>
      <c r="F21" s="521"/>
      <c r="G21" s="221">
        <f>'Input-OperatingBudget'!G20</f>
        <v>0</v>
      </c>
      <c r="H21" s="516" t="str">
        <f>IFERROR((G21*12)/(INDEX(DropDownTable!$I$6:'DropDownTable'!$R$15,MATCH($C21,DropDownTable!$I$6:$I$15,0),MATCH($E21,DropDownTable!$I$6:$R$6,0))),"")</f>
        <v/>
      </c>
      <c r="I21" s="516"/>
      <c r="J21" s="519">
        <f t="shared" si="0"/>
        <v>0</v>
      </c>
      <c r="K21" s="519"/>
      <c r="L21" s="273">
        <f>'Input-OperatingBudget'!H20</f>
        <v>0</v>
      </c>
      <c r="M21" s="232"/>
      <c r="N21" s="60"/>
      <c r="O21" s="60"/>
      <c r="P21" s="51"/>
      <c r="Q21" s="235"/>
      <c r="R21" s="19"/>
      <c r="S21" s="19"/>
    </row>
    <row r="22" spans="1:20" ht="14.25" customHeight="1" x14ac:dyDescent="0.2">
      <c r="A22" s="524">
        <f>'Input-OperatingBudget'!A21:B21</f>
        <v>0</v>
      </c>
      <c r="B22" s="524"/>
      <c r="C22" s="511">
        <f>'Input-OperatingBudget'!C21:D21</f>
        <v>0</v>
      </c>
      <c r="D22" s="512"/>
      <c r="E22" s="520">
        <f>'Input-OperatingBudget'!E21:F21</f>
        <v>0</v>
      </c>
      <c r="F22" s="521"/>
      <c r="G22" s="221">
        <f>'Input-OperatingBudget'!G21</f>
        <v>0</v>
      </c>
      <c r="H22" s="516" t="str">
        <f>IFERROR((G22*12)/(INDEX(DropDownTable!$I$6:'DropDownTable'!$R$15,MATCH($C22,DropDownTable!$I$6:$I$15,0),MATCH($E22,DropDownTable!$I$6:$R$6,0))),"")</f>
        <v/>
      </c>
      <c r="I22" s="516"/>
      <c r="J22" s="519">
        <f t="shared" si="0"/>
        <v>0</v>
      </c>
      <c r="K22" s="519"/>
      <c r="L22" s="273">
        <f>'Input-OperatingBudget'!H21</f>
        <v>0</v>
      </c>
      <c r="M22" s="232"/>
      <c r="N22" s="60"/>
      <c r="O22" s="60"/>
      <c r="P22" s="51"/>
      <c r="Q22" s="235"/>
      <c r="R22" s="19"/>
      <c r="S22" s="19"/>
    </row>
    <row r="23" spans="1:20" ht="14.25" customHeight="1" thickBot="1" x14ac:dyDescent="0.25">
      <c r="A23" s="524">
        <f>'Input-OperatingBudget'!A22:B22</f>
        <v>0</v>
      </c>
      <c r="B23" s="524"/>
      <c r="C23" s="511">
        <f>'Input-OperatingBudget'!C22:D22</f>
        <v>0</v>
      </c>
      <c r="D23" s="512"/>
      <c r="E23" s="520">
        <f>'Input-OperatingBudget'!E22:F22</f>
        <v>0</v>
      </c>
      <c r="F23" s="521"/>
      <c r="G23" s="221">
        <f>'Input-OperatingBudget'!G22</f>
        <v>0</v>
      </c>
      <c r="H23" s="516" t="str">
        <f>IFERROR((G23*12)/(INDEX(DropDownTable!$I$6:'DropDownTable'!$R$15,MATCH($C23,DropDownTable!$I$6:$I$15,0),MATCH($E23,DropDownTable!$I$6:$R$6,0))),"")</f>
        <v/>
      </c>
      <c r="I23" s="516"/>
      <c r="J23" s="519">
        <f t="shared" si="0"/>
        <v>0</v>
      </c>
      <c r="K23" s="519"/>
      <c r="L23" s="273">
        <f>'Input-OperatingBudget'!H22</f>
        <v>0</v>
      </c>
      <c r="M23" s="232"/>
      <c r="N23" s="60"/>
      <c r="O23" s="60"/>
      <c r="P23" s="51"/>
      <c r="Q23" s="235"/>
      <c r="R23" s="19"/>
      <c r="S23" s="19"/>
    </row>
    <row r="24" spans="1:20" ht="14.25" customHeight="1" thickBot="1" x14ac:dyDescent="0.25">
      <c r="A24" s="544">
        <f>SUM(A14:B23)</f>
        <v>0</v>
      </c>
      <c r="B24" s="545"/>
      <c r="C24" s="548" t="s">
        <v>83</v>
      </c>
      <c r="D24" s="549"/>
      <c r="E24" s="170"/>
      <c r="F24" s="171"/>
      <c r="G24" s="172"/>
      <c r="H24" s="173"/>
      <c r="I24" s="174" t="s">
        <v>84</v>
      </c>
      <c r="J24" s="550">
        <f>SUM(J14:K23)</f>
        <v>0</v>
      </c>
      <c r="K24" s="551"/>
      <c r="L24" s="272"/>
      <c r="M24" s="232"/>
      <c r="N24" s="60"/>
      <c r="O24" s="60"/>
      <c r="P24" s="51"/>
      <c r="Q24" s="235"/>
      <c r="R24" s="19"/>
      <c r="S24" s="19"/>
    </row>
    <row r="25" spans="1:20" ht="20.25" customHeight="1" thickBot="1" x14ac:dyDescent="0.25">
      <c r="A25" s="175"/>
      <c r="B25" s="5"/>
      <c r="C25" s="175"/>
      <c r="D25" s="175"/>
      <c r="E25" s="5"/>
      <c r="F25" s="5"/>
      <c r="G25" s="557" t="s">
        <v>163</v>
      </c>
      <c r="H25" s="558"/>
      <c r="I25" s="559"/>
      <c r="J25" s="552">
        <f>J24*12</f>
        <v>0</v>
      </c>
      <c r="K25" s="553"/>
      <c r="L25" s="274" t="str">
        <f>IF((J25&lt;&gt;F30), "ALERT! Total Gross Annual Rental Income does not match Gross Annual Rental Income Year 1 below","")</f>
        <v/>
      </c>
      <c r="M25" s="232"/>
      <c r="N25" s="60"/>
      <c r="O25" s="60"/>
      <c r="P25" s="51"/>
      <c r="Q25" s="235"/>
      <c r="R25" s="19"/>
      <c r="S25" s="19"/>
    </row>
    <row r="26" spans="1:20" x14ac:dyDescent="0.2">
      <c r="A26" s="11"/>
      <c r="B26" s="19"/>
      <c r="C26" s="11"/>
      <c r="D26" s="9"/>
      <c r="E26" s="51"/>
      <c r="F26" s="9"/>
      <c r="G26" s="166"/>
      <c r="H26" s="8"/>
      <c r="I26" s="51"/>
      <c r="J26" s="60"/>
      <c r="K26" s="51"/>
      <c r="L26" s="51"/>
      <c r="M26" s="232"/>
      <c r="N26" s="60"/>
      <c r="O26" s="60"/>
      <c r="P26" s="51"/>
      <c r="Q26" s="235"/>
      <c r="R26" s="19"/>
      <c r="S26" s="19"/>
      <c r="T26" s="19"/>
    </row>
    <row r="27" spans="1:20" x14ac:dyDescent="0.2">
      <c r="A27" s="176"/>
      <c r="B27" s="176"/>
      <c r="C27" s="177"/>
      <c r="D27" s="178"/>
      <c r="E27" s="179"/>
      <c r="F27" s="180"/>
      <c r="G27" s="181"/>
      <c r="H27" s="182"/>
      <c r="I27" s="182"/>
      <c r="J27" s="182"/>
      <c r="K27" s="182"/>
      <c r="L27" s="182"/>
      <c r="M27" s="182"/>
      <c r="N27" s="182"/>
      <c r="O27" s="182"/>
      <c r="P27" s="182"/>
      <c r="Q27" s="182"/>
      <c r="R27" s="182"/>
      <c r="S27" s="19"/>
      <c r="T27" s="19"/>
    </row>
    <row r="28" spans="1:20" ht="18" customHeight="1" x14ac:dyDescent="0.2">
      <c r="A28" s="399" t="s">
        <v>151</v>
      </c>
      <c r="B28" s="546"/>
      <c r="C28" s="546"/>
      <c r="D28" s="546"/>
      <c r="E28" s="546"/>
      <c r="F28" s="546"/>
      <c r="G28" s="546"/>
      <c r="H28" s="546"/>
      <c r="I28" s="546"/>
      <c r="J28" s="546"/>
      <c r="K28" s="546"/>
      <c r="L28" s="546"/>
      <c r="M28" s="546"/>
      <c r="N28" s="546"/>
      <c r="O28" s="546"/>
      <c r="P28" s="546"/>
      <c r="Q28" s="546"/>
      <c r="R28" s="546"/>
      <c r="S28" s="546"/>
      <c r="T28" s="547"/>
    </row>
    <row r="29" spans="1:20" ht="24.75" x14ac:dyDescent="0.2">
      <c r="A29" s="397" t="s">
        <v>86</v>
      </c>
      <c r="B29" s="397"/>
      <c r="C29" s="397"/>
      <c r="D29" s="397"/>
      <c r="E29" s="141" t="s">
        <v>122</v>
      </c>
      <c r="F29" s="12" t="s">
        <v>66</v>
      </c>
      <c r="G29" s="183" t="s">
        <v>67</v>
      </c>
      <c r="H29" s="184" t="s">
        <v>68</v>
      </c>
      <c r="I29" s="184" t="s">
        <v>69</v>
      </c>
      <c r="J29" s="184" t="s">
        <v>70</v>
      </c>
      <c r="K29" s="184" t="s">
        <v>71</v>
      </c>
      <c r="L29" s="184" t="s">
        <v>72</v>
      </c>
      <c r="M29" s="184" t="s">
        <v>73</v>
      </c>
      <c r="N29" s="184" t="s">
        <v>74</v>
      </c>
      <c r="O29" s="184" t="s">
        <v>75</v>
      </c>
      <c r="P29" s="184" t="s">
        <v>76</v>
      </c>
      <c r="Q29" s="184" t="s">
        <v>77</v>
      </c>
      <c r="R29" s="184" t="s">
        <v>78</v>
      </c>
      <c r="S29" s="184" t="s">
        <v>90</v>
      </c>
      <c r="T29" s="184" t="s">
        <v>91</v>
      </c>
    </row>
    <row r="30" spans="1:20" ht="14.25" customHeight="1" x14ac:dyDescent="0.2">
      <c r="A30" s="216" t="s">
        <v>85</v>
      </c>
      <c r="B30" s="217"/>
      <c r="C30" s="217"/>
      <c r="D30" s="217"/>
      <c r="E30" s="222">
        <f>'Input-OperatingBudget'!E26</f>
        <v>0.02</v>
      </c>
      <c r="F30" s="189">
        <f>'Input-OperatingBudget'!F26</f>
        <v>0</v>
      </c>
      <c r="G30" s="185">
        <f>F30*(1+$E$30)</f>
        <v>0</v>
      </c>
      <c r="H30" s="185">
        <f>G30*(1+$E$30)</f>
        <v>0</v>
      </c>
      <c r="I30" s="185">
        <f t="shared" ref="I30:T30" si="1">H30*(1+$E$30)</f>
        <v>0</v>
      </c>
      <c r="J30" s="185">
        <f t="shared" si="1"/>
        <v>0</v>
      </c>
      <c r="K30" s="185">
        <f t="shared" si="1"/>
        <v>0</v>
      </c>
      <c r="L30" s="185">
        <f t="shared" si="1"/>
        <v>0</v>
      </c>
      <c r="M30" s="185">
        <f t="shared" si="1"/>
        <v>0</v>
      </c>
      <c r="N30" s="185">
        <f t="shared" si="1"/>
        <v>0</v>
      </c>
      <c r="O30" s="185">
        <f t="shared" si="1"/>
        <v>0</v>
      </c>
      <c r="P30" s="185">
        <f t="shared" si="1"/>
        <v>0</v>
      </c>
      <c r="Q30" s="185">
        <f t="shared" si="1"/>
        <v>0</v>
      </c>
      <c r="R30" s="185">
        <f t="shared" si="1"/>
        <v>0</v>
      </c>
      <c r="S30" s="185">
        <f t="shared" si="1"/>
        <v>0</v>
      </c>
      <c r="T30" s="185">
        <f t="shared" si="1"/>
        <v>0</v>
      </c>
    </row>
    <row r="31" spans="1:20" ht="14.25" customHeight="1" x14ac:dyDescent="0.2">
      <c r="A31" s="560" t="s">
        <v>95</v>
      </c>
      <c r="B31" s="561"/>
      <c r="C31" s="561"/>
      <c r="D31" s="561"/>
      <c r="E31" s="562"/>
      <c r="F31" s="189">
        <f>'Input-OperatingBudget'!F27</f>
        <v>0</v>
      </c>
      <c r="G31" s="185">
        <f>F31*(1+$E$30)</f>
        <v>0</v>
      </c>
      <c r="H31" s="185">
        <f t="shared" ref="H31:T31" si="2">G31*(1+$E$30)</f>
        <v>0</v>
      </c>
      <c r="I31" s="185">
        <f t="shared" si="2"/>
        <v>0</v>
      </c>
      <c r="J31" s="185">
        <f t="shared" si="2"/>
        <v>0</v>
      </c>
      <c r="K31" s="185">
        <f t="shared" si="2"/>
        <v>0</v>
      </c>
      <c r="L31" s="185">
        <f t="shared" si="2"/>
        <v>0</v>
      </c>
      <c r="M31" s="185">
        <f t="shared" si="2"/>
        <v>0</v>
      </c>
      <c r="N31" s="185">
        <f t="shared" si="2"/>
        <v>0</v>
      </c>
      <c r="O31" s="185">
        <f t="shared" si="2"/>
        <v>0</v>
      </c>
      <c r="P31" s="185">
        <f t="shared" si="2"/>
        <v>0</v>
      </c>
      <c r="Q31" s="185">
        <f t="shared" si="2"/>
        <v>0</v>
      </c>
      <c r="R31" s="185">
        <f t="shared" si="2"/>
        <v>0</v>
      </c>
      <c r="S31" s="185">
        <f t="shared" si="2"/>
        <v>0</v>
      </c>
      <c r="T31" s="185">
        <f t="shared" si="2"/>
        <v>0</v>
      </c>
    </row>
    <row r="32" spans="1:20" ht="14.25" customHeight="1" x14ac:dyDescent="0.2">
      <c r="A32" s="560" t="s">
        <v>120</v>
      </c>
      <c r="B32" s="561"/>
      <c r="C32" s="561"/>
      <c r="D32" s="561"/>
      <c r="E32" s="563"/>
      <c r="F32" s="189">
        <f>'Input-OperatingBudget'!F28</f>
        <v>0</v>
      </c>
      <c r="G32" s="185">
        <f>F32*(1+$E$30)</f>
        <v>0</v>
      </c>
      <c r="H32" s="185">
        <f t="shared" ref="H32:T32" si="3">G32*(1+$E$30)</f>
        <v>0</v>
      </c>
      <c r="I32" s="185">
        <f t="shared" si="3"/>
        <v>0</v>
      </c>
      <c r="J32" s="185">
        <f t="shared" si="3"/>
        <v>0</v>
      </c>
      <c r="K32" s="185">
        <f t="shared" si="3"/>
        <v>0</v>
      </c>
      <c r="L32" s="185">
        <f t="shared" si="3"/>
        <v>0</v>
      </c>
      <c r="M32" s="185">
        <f t="shared" si="3"/>
        <v>0</v>
      </c>
      <c r="N32" s="185">
        <f t="shared" si="3"/>
        <v>0</v>
      </c>
      <c r="O32" s="185">
        <f t="shared" si="3"/>
        <v>0</v>
      </c>
      <c r="P32" s="185">
        <f t="shared" si="3"/>
        <v>0</v>
      </c>
      <c r="Q32" s="185">
        <f t="shared" si="3"/>
        <v>0</v>
      </c>
      <c r="R32" s="185">
        <f t="shared" si="3"/>
        <v>0</v>
      </c>
      <c r="S32" s="185">
        <f t="shared" si="3"/>
        <v>0</v>
      </c>
      <c r="T32" s="185">
        <f t="shared" si="3"/>
        <v>0</v>
      </c>
    </row>
    <row r="33" spans="1:20" ht="14.25" customHeight="1" x14ac:dyDescent="0.2">
      <c r="A33" s="560" t="s">
        <v>121</v>
      </c>
      <c r="B33" s="561"/>
      <c r="C33" s="561"/>
      <c r="D33" s="561"/>
      <c r="E33" s="563"/>
      <c r="F33" s="189">
        <f>'Input-OperatingBudget'!F29</f>
        <v>0</v>
      </c>
      <c r="G33" s="185">
        <f t="shared" ref="G33:T33" si="4">F33*(1+$E$30)</f>
        <v>0</v>
      </c>
      <c r="H33" s="185">
        <f t="shared" si="4"/>
        <v>0</v>
      </c>
      <c r="I33" s="185">
        <f t="shared" si="4"/>
        <v>0</v>
      </c>
      <c r="J33" s="185">
        <f t="shared" si="4"/>
        <v>0</v>
      </c>
      <c r="K33" s="185">
        <f t="shared" si="4"/>
        <v>0</v>
      </c>
      <c r="L33" s="185">
        <f t="shared" si="4"/>
        <v>0</v>
      </c>
      <c r="M33" s="185">
        <f t="shared" si="4"/>
        <v>0</v>
      </c>
      <c r="N33" s="185">
        <f t="shared" si="4"/>
        <v>0</v>
      </c>
      <c r="O33" s="185">
        <f t="shared" si="4"/>
        <v>0</v>
      </c>
      <c r="P33" s="185">
        <f t="shared" si="4"/>
        <v>0</v>
      </c>
      <c r="Q33" s="185">
        <f t="shared" si="4"/>
        <v>0</v>
      </c>
      <c r="R33" s="185">
        <f t="shared" si="4"/>
        <v>0</v>
      </c>
      <c r="S33" s="185">
        <f t="shared" si="4"/>
        <v>0</v>
      </c>
      <c r="T33" s="185">
        <f t="shared" si="4"/>
        <v>0</v>
      </c>
    </row>
    <row r="34" spans="1:20" ht="14.25" customHeight="1" x14ac:dyDescent="0.2">
      <c r="A34" s="560" t="s">
        <v>154</v>
      </c>
      <c r="B34" s="561"/>
      <c r="C34" s="561"/>
      <c r="D34" s="561"/>
      <c r="E34" s="563"/>
      <c r="F34" s="189">
        <f>'Input-OperatingBudget'!F30</f>
        <v>0</v>
      </c>
      <c r="G34" s="185">
        <f t="shared" ref="G34:S34" si="5">F34*(1+$E$30)</f>
        <v>0</v>
      </c>
      <c r="H34" s="185">
        <f t="shared" si="5"/>
        <v>0</v>
      </c>
      <c r="I34" s="185">
        <f t="shared" si="5"/>
        <v>0</v>
      </c>
      <c r="J34" s="185">
        <f t="shared" si="5"/>
        <v>0</v>
      </c>
      <c r="K34" s="185">
        <f t="shared" si="5"/>
        <v>0</v>
      </c>
      <c r="L34" s="185">
        <f t="shared" si="5"/>
        <v>0</v>
      </c>
      <c r="M34" s="185">
        <f t="shared" si="5"/>
        <v>0</v>
      </c>
      <c r="N34" s="185">
        <f t="shared" si="5"/>
        <v>0</v>
      </c>
      <c r="O34" s="185">
        <f t="shared" si="5"/>
        <v>0</v>
      </c>
      <c r="P34" s="185">
        <f t="shared" si="5"/>
        <v>0</v>
      </c>
      <c r="Q34" s="185">
        <f t="shared" si="5"/>
        <v>0</v>
      </c>
      <c r="R34" s="185">
        <f t="shared" si="5"/>
        <v>0</v>
      </c>
      <c r="S34" s="185">
        <f t="shared" si="5"/>
        <v>0</v>
      </c>
      <c r="T34" s="185">
        <f>S34*(1+$E$30)</f>
        <v>0</v>
      </c>
    </row>
    <row r="35" spans="1:20" ht="14.25" customHeight="1" x14ac:dyDescent="0.2">
      <c r="A35" s="560" t="s">
        <v>87</v>
      </c>
      <c r="B35" s="561"/>
      <c r="C35" s="561"/>
      <c r="D35" s="561"/>
      <c r="E35" s="563"/>
      <c r="F35" s="189">
        <f>'Input-OperatingBudget'!F31*-1</f>
        <v>0</v>
      </c>
      <c r="G35" s="185">
        <f>F35*(1+$E$30)</f>
        <v>0</v>
      </c>
      <c r="H35" s="185">
        <f>G35*(1+$E$30)</f>
        <v>0</v>
      </c>
      <c r="I35" s="185">
        <f>H35*(1+$E$30)</f>
        <v>0</v>
      </c>
      <c r="J35" s="185">
        <f t="shared" ref="J35:T35" si="6">I35*(1+$E$30)</f>
        <v>0</v>
      </c>
      <c r="K35" s="185">
        <f t="shared" si="6"/>
        <v>0</v>
      </c>
      <c r="L35" s="185">
        <f t="shared" si="6"/>
        <v>0</v>
      </c>
      <c r="M35" s="185">
        <f t="shared" si="6"/>
        <v>0</v>
      </c>
      <c r="N35" s="185">
        <f>M35*(1+$E$30)</f>
        <v>0</v>
      </c>
      <c r="O35" s="185">
        <f t="shared" si="6"/>
        <v>0</v>
      </c>
      <c r="P35" s="185">
        <f t="shared" si="6"/>
        <v>0</v>
      </c>
      <c r="Q35" s="185">
        <f t="shared" si="6"/>
        <v>0</v>
      </c>
      <c r="R35" s="185">
        <f t="shared" si="6"/>
        <v>0</v>
      </c>
      <c r="S35" s="185">
        <f t="shared" si="6"/>
        <v>0</v>
      </c>
      <c r="T35" s="185">
        <f t="shared" si="6"/>
        <v>0</v>
      </c>
    </row>
    <row r="36" spans="1:20" ht="14.25" customHeight="1" x14ac:dyDescent="0.2">
      <c r="A36" s="560" t="s">
        <v>88</v>
      </c>
      <c r="B36" s="561"/>
      <c r="C36" s="564"/>
      <c r="D36" s="564"/>
      <c r="E36" s="565"/>
      <c r="F36" s="189">
        <f>'Input-OperatingBudget'!F32</f>
        <v>0</v>
      </c>
      <c r="G36" s="185">
        <f t="shared" ref="G36:T36" si="7">F36*(1+$E$30)</f>
        <v>0</v>
      </c>
      <c r="H36" s="185">
        <f>G36*(1+$E$30)</f>
        <v>0</v>
      </c>
      <c r="I36" s="185">
        <f>H36*(1+$E$30)</f>
        <v>0</v>
      </c>
      <c r="J36" s="185">
        <f t="shared" si="7"/>
        <v>0</v>
      </c>
      <c r="K36" s="185">
        <f t="shared" si="7"/>
        <v>0</v>
      </c>
      <c r="L36" s="185">
        <f t="shared" si="7"/>
        <v>0</v>
      </c>
      <c r="M36" s="185">
        <f t="shared" si="7"/>
        <v>0</v>
      </c>
      <c r="N36" s="185">
        <f t="shared" si="7"/>
        <v>0</v>
      </c>
      <c r="O36" s="185">
        <f t="shared" si="7"/>
        <v>0</v>
      </c>
      <c r="P36" s="185">
        <f t="shared" si="7"/>
        <v>0</v>
      </c>
      <c r="Q36" s="185">
        <f t="shared" si="7"/>
        <v>0</v>
      </c>
      <c r="R36" s="185">
        <f t="shared" si="7"/>
        <v>0</v>
      </c>
      <c r="S36" s="185">
        <f t="shared" si="7"/>
        <v>0</v>
      </c>
      <c r="T36" s="185">
        <f t="shared" si="7"/>
        <v>0</v>
      </c>
    </row>
    <row r="37" spans="1:20" ht="14.25" customHeight="1" x14ac:dyDescent="0.2">
      <c r="A37" s="75" t="s">
        <v>89</v>
      </c>
      <c r="B37" s="76"/>
      <c r="C37" s="554">
        <f>'Input-OperatingBudget'!C33:E33</f>
        <v>0</v>
      </c>
      <c r="D37" s="555"/>
      <c r="E37" s="556"/>
      <c r="F37" s="186"/>
      <c r="G37" s="187"/>
      <c r="H37" s="187"/>
      <c r="I37" s="187"/>
      <c r="J37" s="187"/>
      <c r="K37" s="187"/>
      <c r="L37" s="187"/>
      <c r="M37" s="187"/>
      <c r="N37" s="187"/>
      <c r="O37" s="187"/>
      <c r="P37" s="187"/>
      <c r="Q37" s="187"/>
      <c r="R37" s="187"/>
      <c r="S37" s="187"/>
      <c r="T37" s="187"/>
    </row>
    <row r="38" spans="1:20" ht="14.25" customHeight="1" x14ac:dyDescent="0.2">
      <c r="A38" s="404" t="s">
        <v>168</v>
      </c>
      <c r="B38" s="405"/>
      <c r="C38" s="405"/>
      <c r="D38" s="405"/>
      <c r="E38" s="406"/>
      <c r="F38" s="188">
        <f>SUM(F30:F36)</f>
        <v>0</v>
      </c>
      <c r="G38" s="188">
        <f t="shared" ref="G38:T38" si="8">SUM(G30:G36)</f>
        <v>0</v>
      </c>
      <c r="H38" s="188">
        <f t="shared" si="8"/>
        <v>0</v>
      </c>
      <c r="I38" s="188">
        <f t="shared" si="8"/>
        <v>0</v>
      </c>
      <c r="J38" s="188">
        <f t="shared" si="8"/>
        <v>0</v>
      </c>
      <c r="K38" s="188">
        <f t="shared" si="8"/>
        <v>0</v>
      </c>
      <c r="L38" s="188">
        <f t="shared" si="8"/>
        <v>0</v>
      </c>
      <c r="M38" s="188">
        <f t="shared" si="8"/>
        <v>0</v>
      </c>
      <c r="N38" s="188">
        <f t="shared" si="8"/>
        <v>0</v>
      </c>
      <c r="O38" s="188">
        <f t="shared" si="8"/>
        <v>0</v>
      </c>
      <c r="P38" s="188">
        <f t="shared" si="8"/>
        <v>0</v>
      </c>
      <c r="Q38" s="188">
        <f t="shared" si="8"/>
        <v>0</v>
      </c>
      <c r="R38" s="188">
        <f t="shared" si="8"/>
        <v>0</v>
      </c>
      <c r="S38" s="188">
        <f t="shared" si="8"/>
        <v>0</v>
      </c>
      <c r="T38" s="188">
        <f t="shared" si="8"/>
        <v>0</v>
      </c>
    </row>
    <row r="39" spans="1:20" ht="33" x14ac:dyDescent="0.2">
      <c r="A39" s="407" t="s">
        <v>145</v>
      </c>
      <c r="B39" s="407"/>
      <c r="C39" s="407"/>
      <c r="D39" s="407"/>
      <c r="E39" s="141" t="s">
        <v>123</v>
      </c>
      <c r="F39" s="541"/>
      <c r="G39" s="542"/>
      <c r="H39" s="542"/>
      <c r="I39" s="542"/>
      <c r="J39" s="542"/>
      <c r="K39" s="542"/>
      <c r="L39" s="542"/>
      <c r="M39" s="542"/>
      <c r="N39" s="542"/>
      <c r="O39" s="542"/>
      <c r="P39" s="542"/>
      <c r="Q39" s="542"/>
      <c r="R39" s="542"/>
      <c r="S39" s="542"/>
      <c r="T39" s="543"/>
    </row>
    <row r="40" spans="1:20" ht="14.25" customHeight="1" x14ac:dyDescent="0.2">
      <c r="A40" s="218" t="s">
        <v>124</v>
      </c>
      <c r="B40" s="219"/>
      <c r="C40" s="219"/>
      <c r="D40" s="219"/>
      <c r="E40" s="223">
        <f>'Input-OperatingBudget'!E36</f>
        <v>0.03</v>
      </c>
      <c r="F40" s="224">
        <f>'Input-OperatingBudget'!F36</f>
        <v>0</v>
      </c>
      <c r="G40" s="189" t="e">
        <f>$F$40/$F$38*G38</f>
        <v>#DIV/0!</v>
      </c>
      <c r="H40" s="189" t="e">
        <f>$F$40/$F$38*H38</f>
        <v>#DIV/0!</v>
      </c>
      <c r="I40" s="189" t="e">
        <f t="shared" ref="I40:T40" si="9">$F$40/$F$38*I38</f>
        <v>#DIV/0!</v>
      </c>
      <c r="J40" s="189" t="e">
        <f t="shared" si="9"/>
        <v>#DIV/0!</v>
      </c>
      <c r="K40" s="189" t="e">
        <f t="shared" si="9"/>
        <v>#DIV/0!</v>
      </c>
      <c r="L40" s="189" t="e">
        <f t="shared" si="9"/>
        <v>#DIV/0!</v>
      </c>
      <c r="M40" s="189" t="e">
        <f t="shared" si="9"/>
        <v>#DIV/0!</v>
      </c>
      <c r="N40" s="189" t="e">
        <f t="shared" si="9"/>
        <v>#DIV/0!</v>
      </c>
      <c r="O40" s="189" t="e">
        <f t="shared" si="9"/>
        <v>#DIV/0!</v>
      </c>
      <c r="P40" s="189" t="e">
        <f t="shared" si="9"/>
        <v>#DIV/0!</v>
      </c>
      <c r="Q40" s="189" t="e">
        <f t="shared" si="9"/>
        <v>#DIV/0!</v>
      </c>
      <c r="R40" s="189" t="e">
        <f t="shared" si="9"/>
        <v>#DIV/0!</v>
      </c>
      <c r="S40" s="189" t="e">
        <f t="shared" si="9"/>
        <v>#DIV/0!</v>
      </c>
      <c r="T40" s="189" t="e">
        <f t="shared" si="9"/>
        <v>#DIV/0!</v>
      </c>
    </row>
    <row r="41" spans="1:20" ht="14.25" customHeight="1" x14ac:dyDescent="0.2">
      <c r="A41" s="417" t="s">
        <v>155</v>
      </c>
      <c r="B41" s="418"/>
      <c r="C41" s="418"/>
      <c r="D41" s="418"/>
      <c r="E41" s="540"/>
      <c r="F41" s="224">
        <f>'Input-OperatingBudget'!F37</f>
        <v>0</v>
      </c>
      <c r="G41" s="189">
        <f t="shared" ref="G41:T41" si="10">F41*(1+$E$40)</f>
        <v>0</v>
      </c>
      <c r="H41" s="189">
        <f t="shared" si="10"/>
        <v>0</v>
      </c>
      <c r="I41" s="189">
        <f t="shared" si="10"/>
        <v>0</v>
      </c>
      <c r="J41" s="189">
        <f t="shared" si="10"/>
        <v>0</v>
      </c>
      <c r="K41" s="189">
        <f t="shared" si="10"/>
        <v>0</v>
      </c>
      <c r="L41" s="189">
        <f t="shared" si="10"/>
        <v>0</v>
      </c>
      <c r="M41" s="189">
        <f t="shared" si="10"/>
        <v>0</v>
      </c>
      <c r="N41" s="189">
        <f t="shared" si="10"/>
        <v>0</v>
      </c>
      <c r="O41" s="189">
        <f t="shared" si="10"/>
        <v>0</v>
      </c>
      <c r="P41" s="189">
        <f t="shared" si="10"/>
        <v>0</v>
      </c>
      <c r="Q41" s="189">
        <f t="shared" si="10"/>
        <v>0</v>
      </c>
      <c r="R41" s="189">
        <f t="shared" si="10"/>
        <v>0</v>
      </c>
      <c r="S41" s="189">
        <f t="shared" si="10"/>
        <v>0</v>
      </c>
      <c r="T41" s="189">
        <f t="shared" si="10"/>
        <v>0</v>
      </c>
    </row>
    <row r="42" spans="1:20" ht="14.25" customHeight="1" x14ac:dyDescent="0.2">
      <c r="A42" s="417" t="s">
        <v>126</v>
      </c>
      <c r="B42" s="418"/>
      <c r="C42" s="418"/>
      <c r="D42" s="418"/>
      <c r="E42" s="419"/>
      <c r="F42" s="224">
        <f>'Input-OperatingBudget'!F38</f>
        <v>0</v>
      </c>
      <c r="G42" s="189">
        <f t="shared" ref="G42:T42" si="11">F42*(1+$E$40)</f>
        <v>0</v>
      </c>
      <c r="H42" s="189">
        <f t="shared" si="11"/>
        <v>0</v>
      </c>
      <c r="I42" s="189">
        <f t="shared" si="11"/>
        <v>0</v>
      </c>
      <c r="J42" s="189">
        <f t="shared" si="11"/>
        <v>0</v>
      </c>
      <c r="K42" s="189">
        <f t="shared" si="11"/>
        <v>0</v>
      </c>
      <c r="L42" s="189">
        <f t="shared" si="11"/>
        <v>0</v>
      </c>
      <c r="M42" s="189">
        <f t="shared" si="11"/>
        <v>0</v>
      </c>
      <c r="N42" s="189">
        <f t="shared" si="11"/>
        <v>0</v>
      </c>
      <c r="O42" s="189">
        <f t="shared" si="11"/>
        <v>0</v>
      </c>
      <c r="P42" s="189">
        <f t="shared" si="11"/>
        <v>0</v>
      </c>
      <c r="Q42" s="189">
        <f t="shared" si="11"/>
        <v>0</v>
      </c>
      <c r="R42" s="189">
        <f t="shared" si="11"/>
        <v>0</v>
      </c>
      <c r="S42" s="189">
        <f t="shared" si="11"/>
        <v>0</v>
      </c>
      <c r="T42" s="189">
        <f t="shared" si="11"/>
        <v>0</v>
      </c>
    </row>
    <row r="43" spans="1:20" ht="14.25" customHeight="1" x14ac:dyDescent="0.2">
      <c r="A43" s="417" t="s">
        <v>142</v>
      </c>
      <c r="B43" s="418"/>
      <c r="C43" s="418"/>
      <c r="D43" s="418"/>
      <c r="E43" s="419"/>
      <c r="F43" s="224">
        <f>'Input-OperatingBudget'!F39</f>
        <v>0</v>
      </c>
      <c r="G43" s="189">
        <f t="shared" ref="G43:T43" si="12">F43*(1+$E$40)</f>
        <v>0</v>
      </c>
      <c r="H43" s="189">
        <f t="shared" si="12"/>
        <v>0</v>
      </c>
      <c r="I43" s="189">
        <f t="shared" si="12"/>
        <v>0</v>
      </c>
      <c r="J43" s="189">
        <f t="shared" si="12"/>
        <v>0</v>
      </c>
      <c r="K43" s="189">
        <f t="shared" si="12"/>
        <v>0</v>
      </c>
      <c r="L43" s="189">
        <f t="shared" si="12"/>
        <v>0</v>
      </c>
      <c r="M43" s="189">
        <f t="shared" si="12"/>
        <v>0</v>
      </c>
      <c r="N43" s="189">
        <f t="shared" si="12"/>
        <v>0</v>
      </c>
      <c r="O43" s="189">
        <f t="shared" si="12"/>
        <v>0</v>
      </c>
      <c r="P43" s="189">
        <f t="shared" si="12"/>
        <v>0</v>
      </c>
      <c r="Q43" s="189">
        <f t="shared" si="12"/>
        <v>0</v>
      </c>
      <c r="R43" s="189">
        <f t="shared" si="12"/>
        <v>0</v>
      </c>
      <c r="S43" s="189">
        <f t="shared" si="12"/>
        <v>0</v>
      </c>
      <c r="T43" s="189">
        <f t="shared" si="12"/>
        <v>0</v>
      </c>
    </row>
    <row r="44" spans="1:20" ht="14.25" customHeight="1" x14ac:dyDescent="0.2">
      <c r="A44" s="459" t="s">
        <v>130</v>
      </c>
      <c r="B44" s="460"/>
      <c r="C44" s="460"/>
      <c r="D44" s="460"/>
      <c r="E44" s="461"/>
      <c r="F44" s="224">
        <f>'Input-OperatingBudget'!F40</f>
        <v>0</v>
      </c>
      <c r="G44" s="189">
        <f t="shared" ref="G44:T44" si="13">F44*(1+$E$40)</f>
        <v>0</v>
      </c>
      <c r="H44" s="189">
        <f t="shared" si="13"/>
        <v>0</v>
      </c>
      <c r="I44" s="189">
        <f t="shared" si="13"/>
        <v>0</v>
      </c>
      <c r="J44" s="189">
        <f t="shared" si="13"/>
        <v>0</v>
      </c>
      <c r="K44" s="189">
        <f t="shared" si="13"/>
        <v>0</v>
      </c>
      <c r="L44" s="189">
        <f t="shared" si="13"/>
        <v>0</v>
      </c>
      <c r="M44" s="189">
        <f t="shared" si="13"/>
        <v>0</v>
      </c>
      <c r="N44" s="189">
        <f t="shared" si="13"/>
        <v>0</v>
      </c>
      <c r="O44" s="189">
        <f t="shared" si="13"/>
        <v>0</v>
      </c>
      <c r="P44" s="189">
        <f t="shared" si="13"/>
        <v>0</v>
      </c>
      <c r="Q44" s="189">
        <f t="shared" si="13"/>
        <v>0</v>
      </c>
      <c r="R44" s="189">
        <f t="shared" si="13"/>
        <v>0</v>
      </c>
      <c r="S44" s="189">
        <f t="shared" si="13"/>
        <v>0</v>
      </c>
      <c r="T44" s="189">
        <f t="shared" si="13"/>
        <v>0</v>
      </c>
    </row>
    <row r="45" spans="1:20" ht="14.25" customHeight="1" x14ac:dyDescent="0.2">
      <c r="A45" s="417" t="s">
        <v>127</v>
      </c>
      <c r="B45" s="418"/>
      <c r="C45" s="418"/>
      <c r="D45" s="418"/>
      <c r="E45" s="419"/>
      <c r="F45" s="224">
        <f>'Input-OperatingBudget'!F41</f>
        <v>0</v>
      </c>
      <c r="G45" s="189">
        <f t="shared" ref="G45:T45" si="14">F45*(1+$E$40)</f>
        <v>0</v>
      </c>
      <c r="H45" s="189">
        <f t="shared" si="14"/>
        <v>0</v>
      </c>
      <c r="I45" s="189">
        <f t="shared" si="14"/>
        <v>0</v>
      </c>
      <c r="J45" s="189">
        <f t="shared" si="14"/>
        <v>0</v>
      </c>
      <c r="K45" s="189">
        <f t="shared" si="14"/>
        <v>0</v>
      </c>
      <c r="L45" s="189">
        <f t="shared" si="14"/>
        <v>0</v>
      </c>
      <c r="M45" s="189">
        <f t="shared" si="14"/>
        <v>0</v>
      </c>
      <c r="N45" s="189">
        <f t="shared" si="14"/>
        <v>0</v>
      </c>
      <c r="O45" s="189">
        <f t="shared" si="14"/>
        <v>0</v>
      </c>
      <c r="P45" s="189">
        <f t="shared" si="14"/>
        <v>0</v>
      </c>
      <c r="Q45" s="189">
        <f t="shared" si="14"/>
        <v>0</v>
      </c>
      <c r="R45" s="189">
        <f t="shared" si="14"/>
        <v>0</v>
      </c>
      <c r="S45" s="189">
        <f t="shared" si="14"/>
        <v>0</v>
      </c>
      <c r="T45" s="189">
        <f t="shared" si="14"/>
        <v>0</v>
      </c>
    </row>
    <row r="46" spans="1:20" ht="14.25" customHeight="1" x14ac:dyDescent="0.2">
      <c r="A46" s="417" t="s">
        <v>125</v>
      </c>
      <c r="B46" s="418"/>
      <c r="C46" s="418"/>
      <c r="D46" s="418"/>
      <c r="E46" s="419"/>
      <c r="F46" s="224">
        <f>'Input-OperatingBudget'!F42</f>
        <v>0</v>
      </c>
      <c r="G46" s="189">
        <f t="shared" ref="G46:T46" si="15">F46*(1+$E$40)</f>
        <v>0</v>
      </c>
      <c r="H46" s="189">
        <f t="shared" si="15"/>
        <v>0</v>
      </c>
      <c r="I46" s="189">
        <f t="shared" si="15"/>
        <v>0</v>
      </c>
      <c r="J46" s="189">
        <f t="shared" si="15"/>
        <v>0</v>
      </c>
      <c r="K46" s="189">
        <f t="shared" si="15"/>
        <v>0</v>
      </c>
      <c r="L46" s="189">
        <f t="shared" si="15"/>
        <v>0</v>
      </c>
      <c r="M46" s="189">
        <f t="shared" si="15"/>
        <v>0</v>
      </c>
      <c r="N46" s="189">
        <f t="shared" si="15"/>
        <v>0</v>
      </c>
      <c r="O46" s="189">
        <f t="shared" si="15"/>
        <v>0</v>
      </c>
      <c r="P46" s="189">
        <f t="shared" si="15"/>
        <v>0</v>
      </c>
      <c r="Q46" s="189">
        <f t="shared" si="15"/>
        <v>0</v>
      </c>
      <c r="R46" s="189">
        <f t="shared" si="15"/>
        <v>0</v>
      </c>
      <c r="S46" s="189">
        <f t="shared" si="15"/>
        <v>0</v>
      </c>
      <c r="T46" s="189">
        <f t="shared" si="15"/>
        <v>0</v>
      </c>
    </row>
    <row r="47" spans="1:20" ht="16.5" customHeight="1" x14ac:dyDescent="0.2">
      <c r="A47" s="459" t="s">
        <v>131</v>
      </c>
      <c r="B47" s="460"/>
      <c r="C47" s="460"/>
      <c r="D47" s="460"/>
      <c r="E47" s="461"/>
      <c r="F47" s="224">
        <f>'Input-OperatingBudget'!F43</f>
        <v>0</v>
      </c>
      <c r="G47" s="189">
        <f t="shared" ref="G47:T47" si="16">F47*(1+$E$40)</f>
        <v>0</v>
      </c>
      <c r="H47" s="189">
        <f t="shared" si="16"/>
        <v>0</v>
      </c>
      <c r="I47" s="189">
        <f t="shared" si="16"/>
        <v>0</v>
      </c>
      <c r="J47" s="189">
        <f t="shared" si="16"/>
        <v>0</v>
      </c>
      <c r="K47" s="189">
        <f t="shared" si="16"/>
        <v>0</v>
      </c>
      <c r="L47" s="189">
        <f t="shared" si="16"/>
        <v>0</v>
      </c>
      <c r="M47" s="189">
        <f t="shared" si="16"/>
        <v>0</v>
      </c>
      <c r="N47" s="189">
        <f t="shared" si="16"/>
        <v>0</v>
      </c>
      <c r="O47" s="189">
        <f t="shared" si="16"/>
        <v>0</v>
      </c>
      <c r="P47" s="189">
        <f t="shared" si="16"/>
        <v>0</v>
      </c>
      <c r="Q47" s="189">
        <f t="shared" si="16"/>
        <v>0</v>
      </c>
      <c r="R47" s="189">
        <f t="shared" si="16"/>
        <v>0</v>
      </c>
      <c r="S47" s="189">
        <f t="shared" si="16"/>
        <v>0</v>
      </c>
      <c r="T47" s="189">
        <f t="shared" si="16"/>
        <v>0</v>
      </c>
    </row>
    <row r="48" spans="1:20" ht="14.25" customHeight="1" x14ac:dyDescent="0.2">
      <c r="A48" s="459" t="s">
        <v>132</v>
      </c>
      <c r="B48" s="460"/>
      <c r="C48" s="460"/>
      <c r="D48" s="460"/>
      <c r="E48" s="461"/>
      <c r="F48" s="224">
        <f>'Input-OperatingBudget'!F44</f>
        <v>0</v>
      </c>
      <c r="G48" s="189">
        <f t="shared" ref="G48:T48" si="17">F48*(1+$E$40)</f>
        <v>0</v>
      </c>
      <c r="H48" s="189">
        <f t="shared" si="17"/>
        <v>0</v>
      </c>
      <c r="I48" s="189">
        <f t="shared" si="17"/>
        <v>0</v>
      </c>
      <c r="J48" s="189">
        <f t="shared" si="17"/>
        <v>0</v>
      </c>
      <c r="K48" s="189">
        <f t="shared" si="17"/>
        <v>0</v>
      </c>
      <c r="L48" s="189">
        <f t="shared" si="17"/>
        <v>0</v>
      </c>
      <c r="M48" s="189">
        <f t="shared" si="17"/>
        <v>0</v>
      </c>
      <c r="N48" s="189">
        <f t="shared" si="17"/>
        <v>0</v>
      </c>
      <c r="O48" s="189">
        <f t="shared" si="17"/>
        <v>0</v>
      </c>
      <c r="P48" s="189">
        <f t="shared" si="17"/>
        <v>0</v>
      </c>
      <c r="Q48" s="189">
        <f t="shared" si="17"/>
        <v>0</v>
      </c>
      <c r="R48" s="189">
        <f t="shared" si="17"/>
        <v>0</v>
      </c>
      <c r="S48" s="189">
        <f t="shared" si="17"/>
        <v>0</v>
      </c>
      <c r="T48" s="189">
        <f t="shared" si="17"/>
        <v>0</v>
      </c>
    </row>
    <row r="49" spans="1:20" ht="14.25" customHeight="1" x14ac:dyDescent="0.2">
      <c r="A49" s="537" t="s">
        <v>143</v>
      </c>
      <c r="B49" s="538"/>
      <c r="C49" s="538"/>
      <c r="D49" s="538"/>
      <c r="E49" s="539"/>
      <c r="F49" s="224">
        <f>'Input-OperatingBudget'!F45</f>
        <v>0</v>
      </c>
      <c r="G49" s="189">
        <f t="shared" ref="G49:T49" si="18">F49*(1+$E$40)</f>
        <v>0</v>
      </c>
      <c r="H49" s="189">
        <f t="shared" si="18"/>
        <v>0</v>
      </c>
      <c r="I49" s="189">
        <f t="shared" si="18"/>
        <v>0</v>
      </c>
      <c r="J49" s="189">
        <f t="shared" si="18"/>
        <v>0</v>
      </c>
      <c r="K49" s="189">
        <f t="shared" si="18"/>
        <v>0</v>
      </c>
      <c r="L49" s="189">
        <f t="shared" si="18"/>
        <v>0</v>
      </c>
      <c r="M49" s="189">
        <f t="shared" si="18"/>
        <v>0</v>
      </c>
      <c r="N49" s="189">
        <f t="shared" si="18"/>
        <v>0</v>
      </c>
      <c r="O49" s="189">
        <f t="shared" si="18"/>
        <v>0</v>
      </c>
      <c r="P49" s="189">
        <f t="shared" si="18"/>
        <v>0</v>
      </c>
      <c r="Q49" s="189">
        <f t="shared" si="18"/>
        <v>0</v>
      </c>
      <c r="R49" s="189">
        <f t="shared" si="18"/>
        <v>0</v>
      </c>
      <c r="S49" s="189">
        <f t="shared" si="18"/>
        <v>0</v>
      </c>
      <c r="T49" s="189">
        <f t="shared" si="18"/>
        <v>0</v>
      </c>
    </row>
    <row r="50" spans="1:20" ht="14.25" customHeight="1" x14ac:dyDescent="0.2">
      <c r="A50" s="459" t="s">
        <v>135</v>
      </c>
      <c r="B50" s="460"/>
      <c r="C50" s="460"/>
      <c r="D50" s="460"/>
      <c r="E50" s="461"/>
      <c r="F50" s="224">
        <f>'Input-OperatingBudget'!F46</f>
        <v>0</v>
      </c>
      <c r="G50" s="189">
        <f t="shared" ref="G50:T50" si="19">F50*(1+$E$40)</f>
        <v>0</v>
      </c>
      <c r="H50" s="189">
        <f t="shared" si="19"/>
        <v>0</v>
      </c>
      <c r="I50" s="189">
        <f t="shared" si="19"/>
        <v>0</v>
      </c>
      <c r="J50" s="189">
        <f t="shared" si="19"/>
        <v>0</v>
      </c>
      <c r="K50" s="189">
        <f t="shared" si="19"/>
        <v>0</v>
      </c>
      <c r="L50" s="189">
        <f t="shared" si="19"/>
        <v>0</v>
      </c>
      <c r="M50" s="189">
        <f t="shared" si="19"/>
        <v>0</v>
      </c>
      <c r="N50" s="189">
        <f t="shared" si="19"/>
        <v>0</v>
      </c>
      <c r="O50" s="189">
        <f t="shared" si="19"/>
        <v>0</v>
      </c>
      <c r="P50" s="189">
        <f t="shared" si="19"/>
        <v>0</v>
      </c>
      <c r="Q50" s="189">
        <f t="shared" si="19"/>
        <v>0</v>
      </c>
      <c r="R50" s="189">
        <f t="shared" si="19"/>
        <v>0</v>
      </c>
      <c r="S50" s="189">
        <f t="shared" si="19"/>
        <v>0</v>
      </c>
      <c r="T50" s="189">
        <f t="shared" si="19"/>
        <v>0</v>
      </c>
    </row>
    <row r="51" spans="1:20" ht="14.25" customHeight="1" x14ac:dyDescent="0.2">
      <c r="A51" s="459" t="s">
        <v>7</v>
      </c>
      <c r="B51" s="460"/>
      <c r="C51" s="460"/>
      <c r="D51" s="460"/>
      <c r="E51" s="461"/>
      <c r="F51" s="224">
        <f>'Input-OperatingBudget'!F47</f>
        <v>0</v>
      </c>
      <c r="G51" s="189">
        <f t="shared" ref="G51:T51" si="20">F51*(1+$E$40)</f>
        <v>0</v>
      </c>
      <c r="H51" s="189">
        <f t="shared" si="20"/>
        <v>0</v>
      </c>
      <c r="I51" s="189">
        <f t="shared" si="20"/>
        <v>0</v>
      </c>
      <c r="J51" s="189">
        <f t="shared" si="20"/>
        <v>0</v>
      </c>
      <c r="K51" s="189">
        <f t="shared" si="20"/>
        <v>0</v>
      </c>
      <c r="L51" s="189">
        <f t="shared" si="20"/>
        <v>0</v>
      </c>
      <c r="M51" s="189">
        <f t="shared" si="20"/>
        <v>0</v>
      </c>
      <c r="N51" s="189">
        <f t="shared" si="20"/>
        <v>0</v>
      </c>
      <c r="O51" s="189">
        <f t="shared" si="20"/>
        <v>0</v>
      </c>
      <c r="P51" s="189">
        <f t="shared" si="20"/>
        <v>0</v>
      </c>
      <c r="Q51" s="189">
        <f t="shared" si="20"/>
        <v>0</v>
      </c>
      <c r="R51" s="189">
        <f t="shared" si="20"/>
        <v>0</v>
      </c>
      <c r="S51" s="189">
        <f t="shared" si="20"/>
        <v>0</v>
      </c>
      <c r="T51" s="189">
        <f t="shared" si="20"/>
        <v>0</v>
      </c>
    </row>
    <row r="52" spans="1:20" ht="14.25" customHeight="1" x14ac:dyDescent="0.2">
      <c r="A52" s="459" t="s">
        <v>141</v>
      </c>
      <c r="B52" s="460"/>
      <c r="C52" s="460"/>
      <c r="D52" s="460"/>
      <c r="E52" s="461"/>
      <c r="F52" s="224">
        <f>'Input-OperatingBudget'!F48</f>
        <v>0</v>
      </c>
      <c r="G52" s="189">
        <f t="shared" ref="G52:T52" si="21">F52*(1+$E$40)</f>
        <v>0</v>
      </c>
      <c r="H52" s="189">
        <f t="shared" si="21"/>
        <v>0</v>
      </c>
      <c r="I52" s="189">
        <f t="shared" si="21"/>
        <v>0</v>
      </c>
      <c r="J52" s="189">
        <f t="shared" si="21"/>
        <v>0</v>
      </c>
      <c r="K52" s="189">
        <f t="shared" si="21"/>
        <v>0</v>
      </c>
      <c r="L52" s="189">
        <f t="shared" si="21"/>
        <v>0</v>
      </c>
      <c r="M52" s="189">
        <f t="shared" si="21"/>
        <v>0</v>
      </c>
      <c r="N52" s="189">
        <f t="shared" si="21"/>
        <v>0</v>
      </c>
      <c r="O52" s="189">
        <f t="shared" si="21"/>
        <v>0</v>
      </c>
      <c r="P52" s="189">
        <f t="shared" si="21"/>
        <v>0</v>
      </c>
      <c r="Q52" s="189">
        <f t="shared" si="21"/>
        <v>0</v>
      </c>
      <c r="R52" s="189">
        <f t="shared" si="21"/>
        <v>0</v>
      </c>
      <c r="S52" s="189">
        <f t="shared" si="21"/>
        <v>0</v>
      </c>
      <c r="T52" s="189">
        <f t="shared" si="21"/>
        <v>0</v>
      </c>
    </row>
    <row r="53" spans="1:20" ht="14.25" customHeight="1" x14ac:dyDescent="0.2">
      <c r="A53" s="459" t="s">
        <v>133</v>
      </c>
      <c r="B53" s="460"/>
      <c r="C53" s="460"/>
      <c r="D53" s="460"/>
      <c r="E53" s="461"/>
      <c r="F53" s="224">
        <f>'Input-OperatingBudget'!F49</f>
        <v>0</v>
      </c>
      <c r="G53" s="189">
        <f t="shared" ref="G53:T53" si="22">F53*(1+$E$40)</f>
        <v>0</v>
      </c>
      <c r="H53" s="189">
        <f t="shared" si="22"/>
        <v>0</v>
      </c>
      <c r="I53" s="189">
        <f t="shared" si="22"/>
        <v>0</v>
      </c>
      <c r="J53" s="189">
        <f t="shared" si="22"/>
        <v>0</v>
      </c>
      <c r="K53" s="189">
        <f t="shared" si="22"/>
        <v>0</v>
      </c>
      <c r="L53" s="189">
        <f t="shared" si="22"/>
        <v>0</v>
      </c>
      <c r="M53" s="189">
        <f t="shared" si="22"/>
        <v>0</v>
      </c>
      <c r="N53" s="189">
        <f t="shared" si="22"/>
        <v>0</v>
      </c>
      <c r="O53" s="189">
        <f t="shared" si="22"/>
        <v>0</v>
      </c>
      <c r="P53" s="189">
        <f t="shared" si="22"/>
        <v>0</v>
      </c>
      <c r="Q53" s="189">
        <f t="shared" si="22"/>
        <v>0</v>
      </c>
      <c r="R53" s="189">
        <f t="shared" si="22"/>
        <v>0</v>
      </c>
      <c r="S53" s="189">
        <f t="shared" si="22"/>
        <v>0</v>
      </c>
      <c r="T53" s="189">
        <f t="shared" si="22"/>
        <v>0</v>
      </c>
    </row>
    <row r="54" spans="1:20" ht="14.25" customHeight="1" x14ac:dyDescent="0.2">
      <c r="A54" s="459" t="s">
        <v>134</v>
      </c>
      <c r="B54" s="460"/>
      <c r="C54" s="460"/>
      <c r="D54" s="460"/>
      <c r="E54" s="461"/>
      <c r="F54" s="224">
        <f>'Input-OperatingBudget'!F50</f>
        <v>0</v>
      </c>
      <c r="G54" s="189">
        <f t="shared" ref="G54:T54" si="23">F54*(1+$E$40)</f>
        <v>0</v>
      </c>
      <c r="H54" s="189">
        <f t="shared" si="23"/>
        <v>0</v>
      </c>
      <c r="I54" s="189">
        <f t="shared" si="23"/>
        <v>0</v>
      </c>
      <c r="J54" s="189">
        <f t="shared" si="23"/>
        <v>0</v>
      </c>
      <c r="K54" s="189">
        <f t="shared" si="23"/>
        <v>0</v>
      </c>
      <c r="L54" s="189">
        <f t="shared" si="23"/>
        <v>0</v>
      </c>
      <c r="M54" s="189">
        <f t="shared" si="23"/>
        <v>0</v>
      </c>
      <c r="N54" s="189">
        <f t="shared" si="23"/>
        <v>0</v>
      </c>
      <c r="O54" s="189">
        <f t="shared" si="23"/>
        <v>0</v>
      </c>
      <c r="P54" s="189">
        <f t="shared" si="23"/>
        <v>0</v>
      </c>
      <c r="Q54" s="189">
        <f t="shared" si="23"/>
        <v>0</v>
      </c>
      <c r="R54" s="189">
        <f t="shared" si="23"/>
        <v>0</v>
      </c>
      <c r="S54" s="189">
        <f t="shared" si="23"/>
        <v>0</v>
      </c>
      <c r="T54" s="189">
        <f t="shared" si="23"/>
        <v>0</v>
      </c>
    </row>
    <row r="55" spans="1:20" ht="14.25" customHeight="1" x14ac:dyDescent="0.2">
      <c r="A55" s="459" t="s">
        <v>136</v>
      </c>
      <c r="B55" s="460"/>
      <c r="C55" s="460"/>
      <c r="D55" s="460"/>
      <c r="E55" s="461"/>
      <c r="F55" s="224">
        <f>'Input-OperatingBudget'!F51</f>
        <v>0</v>
      </c>
      <c r="G55" s="189">
        <f t="shared" ref="G55:T55" si="24">F55*(1+$E$40)</f>
        <v>0</v>
      </c>
      <c r="H55" s="189">
        <f t="shared" si="24"/>
        <v>0</v>
      </c>
      <c r="I55" s="189">
        <f t="shared" si="24"/>
        <v>0</v>
      </c>
      <c r="J55" s="189">
        <f t="shared" si="24"/>
        <v>0</v>
      </c>
      <c r="K55" s="189">
        <f t="shared" si="24"/>
        <v>0</v>
      </c>
      <c r="L55" s="189">
        <f t="shared" si="24"/>
        <v>0</v>
      </c>
      <c r="M55" s="189">
        <f t="shared" si="24"/>
        <v>0</v>
      </c>
      <c r="N55" s="189">
        <f t="shared" si="24"/>
        <v>0</v>
      </c>
      <c r="O55" s="189">
        <f t="shared" si="24"/>
        <v>0</v>
      </c>
      <c r="P55" s="189">
        <f t="shared" si="24"/>
        <v>0</v>
      </c>
      <c r="Q55" s="189">
        <f t="shared" si="24"/>
        <v>0</v>
      </c>
      <c r="R55" s="189">
        <f t="shared" si="24"/>
        <v>0</v>
      </c>
      <c r="S55" s="189">
        <f t="shared" si="24"/>
        <v>0</v>
      </c>
      <c r="T55" s="189">
        <f t="shared" si="24"/>
        <v>0</v>
      </c>
    </row>
    <row r="56" spans="1:20" ht="14.25" customHeight="1" x14ac:dyDescent="0.2">
      <c r="A56" s="459" t="s">
        <v>137</v>
      </c>
      <c r="B56" s="460"/>
      <c r="C56" s="460"/>
      <c r="D56" s="460"/>
      <c r="E56" s="461"/>
      <c r="F56" s="224">
        <f>'Input-OperatingBudget'!F52</f>
        <v>0</v>
      </c>
      <c r="G56" s="189">
        <f t="shared" ref="G56:T56" si="25">F56*(1+$E$40)</f>
        <v>0</v>
      </c>
      <c r="H56" s="189">
        <f t="shared" si="25"/>
        <v>0</v>
      </c>
      <c r="I56" s="189">
        <f t="shared" si="25"/>
        <v>0</v>
      </c>
      <c r="J56" s="189">
        <f t="shared" si="25"/>
        <v>0</v>
      </c>
      <c r="K56" s="189">
        <f t="shared" si="25"/>
        <v>0</v>
      </c>
      <c r="L56" s="189">
        <f t="shared" si="25"/>
        <v>0</v>
      </c>
      <c r="M56" s="189">
        <f t="shared" si="25"/>
        <v>0</v>
      </c>
      <c r="N56" s="189">
        <f t="shared" si="25"/>
        <v>0</v>
      </c>
      <c r="O56" s="189">
        <f t="shared" si="25"/>
        <v>0</v>
      </c>
      <c r="P56" s="189">
        <f t="shared" si="25"/>
        <v>0</v>
      </c>
      <c r="Q56" s="189">
        <f t="shared" si="25"/>
        <v>0</v>
      </c>
      <c r="R56" s="189">
        <f t="shared" si="25"/>
        <v>0</v>
      </c>
      <c r="S56" s="189">
        <f t="shared" si="25"/>
        <v>0</v>
      </c>
      <c r="T56" s="189">
        <f t="shared" si="25"/>
        <v>0</v>
      </c>
    </row>
    <row r="57" spans="1:20" ht="14.25" customHeight="1" x14ac:dyDescent="0.2">
      <c r="A57" s="459" t="s">
        <v>138</v>
      </c>
      <c r="B57" s="460"/>
      <c r="C57" s="460"/>
      <c r="D57" s="460"/>
      <c r="E57" s="461"/>
      <c r="F57" s="224">
        <f>'Input-OperatingBudget'!F53</f>
        <v>0</v>
      </c>
      <c r="G57" s="189">
        <f t="shared" ref="G57:T57" si="26">F57*(1+$E$40)</f>
        <v>0</v>
      </c>
      <c r="H57" s="189">
        <f t="shared" si="26"/>
        <v>0</v>
      </c>
      <c r="I57" s="189">
        <f t="shared" si="26"/>
        <v>0</v>
      </c>
      <c r="J57" s="189">
        <f t="shared" si="26"/>
        <v>0</v>
      </c>
      <c r="K57" s="189">
        <f t="shared" si="26"/>
        <v>0</v>
      </c>
      <c r="L57" s="189">
        <f t="shared" si="26"/>
        <v>0</v>
      </c>
      <c r="M57" s="189">
        <f t="shared" si="26"/>
        <v>0</v>
      </c>
      <c r="N57" s="189">
        <f t="shared" si="26"/>
        <v>0</v>
      </c>
      <c r="O57" s="189">
        <f t="shared" si="26"/>
        <v>0</v>
      </c>
      <c r="P57" s="189">
        <f t="shared" si="26"/>
        <v>0</v>
      </c>
      <c r="Q57" s="189">
        <f t="shared" si="26"/>
        <v>0</v>
      </c>
      <c r="R57" s="189">
        <f t="shared" si="26"/>
        <v>0</v>
      </c>
      <c r="S57" s="189">
        <f t="shared" si="26"/>
        <v>0</v>
      </c>
      <c r="T57" s="189">
        <f t="shared" si="26"/>
        <v>0</v>
      </c>
    </row>
    <row r="58" spans="1:20" ht="14.25" customHeight="1" x14ac:dyDescent="0.2">
      <c r="A58" s="459" t="s">
        <v>139</v>
      </c>
      <c r="B58" s="460"/>
      <c r="C58" s="460"/>
      <c r="D58" s="460"/>
      <c r="E58" s="461"/>
      <c r="F58" s="224">
        <f>'Input-OperatingBudget'!F54</f>
        <v>0</v>
      </c>
      <c r="G58" s="189">
        <f t="shared" ref="G58:T58" si="27">F58*(1+$E$40)</f>
        <v>0</v>
      </c>
      <c r="H58" s="189">
        <f t="shared" si="27"/>
        <v>0</v>
      </c>
      <c r="I58" s="189">
        <f t="shared" si="27"/>
        <v>0</v>
      </c>
      <c r="J58" s="189">
        <f t="shared" si="27"/>
        <v>0</v>
      </c>
      <c r="K58" s="189">
        <f t="shared" si="27"/>
        <v>0</v>
      </c>
      <c r="L58" s="189">
        <f t="shared" si="27"/>
        <v>0</v>
      </c>
      <c r="M58" s="189">
        <f t="shared" si="27"/>
        <v>0</v>
      </c>
      <c r="N58" s="189">
        <f t="shared" si="27"/>
        <v>0</v>
      </c>
      <c r="O58" s="189">
        <f t="shared" si="27"/>
        <v>0</v>
      </c>
      <c r="P58" s="189">
        <f t="shared" si="27"/>
        <v>0</v>
      </c>
      <c r="Q58" s="189">
        <f t="shared" si="27"/>
        <v>0</v>
      </c>
      <c r="R58" s="189">
        <f t="shared" si="27"/>
        <v>0</v>
      </c>
      <c r="S58" s="189">
        <f t="shared" si="27"/>
        <v>0</v>
      </c>
      <c r="T58" s="189">
        <f t="shared" si="27"/>
        <v>0</v>
      </c>
    </row>
    <row r="59" spans="1:20" ht="14.25" customHeight="1" x14ac:dyDescent="0.2">
      <c r="A59" s="417" t="s">
        <v>128</v>
      </c>
      <c r="B59" s="418"/>
      <c r="C59" s="418"/>
      <c r="D59" s="418"/>
      <c r="E59" s="419"/>
      <c r="F59" s="224">
        <f>'Input-OperatingBudget'!F55</f>
        <v>0</v>
      </c>
      <c r="G59" s="189">
        <f t="shared" ref="G59:T59" si="28">F59*(1+$E$40)</f>
        <v>0</v>
      </c>
      <c r="H59" s="189">
        <f t="shared" si="28"/>
        <v>0</v>
      </c>
      <c r="I59" s="189">
        <f t="shared" si="28"/>
        <v>0</v>
      </c>
      <c r="J59" s="189">
        <f t="shared" si="28"/>
        <v>0</v>
      </c>
      <c r="K59" s="189">
        <f t="shared" si="28"/>
        <v>0</v>
      </c>
      <c r="L59" s="189">
        <f t="shared" si="28"/>
        <v>0</v>
      </c>
      <c r="M59" s="189">
        <f t="shared" si="28"/>
        <v>0</v>
      </c>
      <c r="N59" s="189">
        <f t="shared" si="28"/>
        <v>0</v>
      </c>
      <c r="O59" s="189">
        <f t="shared" si="28"/>
        <v>0</v>
      </c>
      <c r="P59" s="189">
        <f t="shared" si="28"/>
        <v>0</v>
      </c>
      <c r="Q59" s="189">
        <f t="shared" si="28"/>
        <v>0</v>
      </c>
      <c r="R59" s="189">
        <f t="shared" si="28"/>
        <v>0</v>
      </c>
      <c r="S59" s="189">
        <f t="shared" si="28"/>
        <v>0</v>
      </c>
      <c r="T59" s="189">
        <f t="shared" si="28"/>
        <v>0</v>
      </c>
    </row>
    <row r="60" spans="1:20" ht="14.25" customHeight="1" x14ac:dyDescent="0.2">
      <c r="A60" s="417" t="s">
        <v>129</v>
      </c>
      <c r="B60" s="418"/>
      <c r="C60" s="418"/>
      <c r="D60" s="418"/>
      <c r="E60" s="419"/>
      <c r="F60" s="224">
        <f>'Input-OperatingBudget'!F56</f>
        <v>0</v>
      </c>
      <c r="G60" s="189">
        <f t="shared" ref="G60:T60" si="29">F60*(1+$E$40)</f>
        <v>0</v>
      </c>
      <c r="H60" s="189">
        <f t="shared" si="29"/>
        <v>0</v>
      </c>
      <c r="I60" s="189">
        <f t="shared" si="29"/>
        <v>0</v>
      </c>
      <c r="J60" s="189">
        <f t="shared" si="29"/>
        <v>0</v>
      </c>
      <c r="K60" s="189">
        <f t="shared" si="29"/>
        <v>0</v>
      </c>
      <c r="L60" s="189">
        <f t="shared" si="29"/>
        <v>0</v>
      </c>
      <c r="M60" s="189">
        <f t="shared" si="29"/>
        <v>0</v>
      </c>
      <c r="N60" s="189">
        <f t="shared" si="29"/>
        <v>0</v>
      </c>
      <c r="O60" s="189">
        <f t="shared" si="29"/>
        <v>0</v>
      </c>
      <c r="P60" s="189">
        <f t="shared" si="29"/>
        <v>0</v>
      </c>
      <c r="Q60" s="189">
        <f t="shared" si="29"/>
        <v>0</v>
      </c>
      <c r="R60" s="189">
        <f t="shared" si="29"/>
        <v>0</v>
      </c>
      <c r="S60" s="189">
        <f t="shared" si="29"/>
        <v>0</v>
      </c>
      <c r="T60" s="189">
        <f t="shared" si="29"/>
        <v>0</v>
      </c>
    </row>
    <row r="61" spans="1:20" ht="14.25" customHeight="1" x14ac:dyDescent="0.2">
      <c r="A61" s="459" t="s">
        <v>140</v>
      </c>
      <c r="B61" s="460"/>
      <c r="C61" s="460"/>
      <c r="D61" s="460"/>
      <c r="E61" s="461"/>
      <c r="F61" s="224">
        <f>'Input-OperatingBudget'!F57</f>
        <v>0</v>
      </c>
      <c r="G61" s="189">
        <f t="shared" ref="G61:T61" si="30">F61*(1+$E$40)</f>
        <v>0</v>
      </c>
      <c r="H61" s="189">
        <f t="shared" si="30"/>
        <v>0</v>
      </c>
      <c r="I61" s="189">
        <f t="shared" si="30"/>
        <v>0</v>
      </c>
      <c r="J61" s="189">
        <f t="shared" si="30"/>
        <v>0</v>
      </c>
      <c r="K61" s="189">
        <f t="shared" si="30"/>
        <v>0</v>
      </c>
      <c r="L61" s="189">
        <f t="shared" si="30"/>
        <v>0</v>
      </c>
      <c r="M61" s="189">
        <f t="shared" si="30"/>
        <v>0</v>
      </c>
      <c r="N61" s="189">
        <f t="shared" si="30"/>
        <v>0</v>
      </c>
      <c r="O61" s="189">
        <f t="shared" si="30"/>
        <v>0</v>
      </c>
      <c r="P61" s="189">
        <f t="shared" si="30"/>
        <v>0</v>
      </c>
      <c r="Q61" s="189">
        <f t="shared" si="30"/>
        <v>0</v>
      </c>
      <c r="R61" s="189">
        <f t="shared" si="30"/>
        <v>0</v>
      </c>
      <c r="S61" s="189">
        <f t="shared" si="30"/>
        <v>0</v>
      </c>
      <c r="T61" s="189">
        <f t="shared" si="30"/>
        <v>0</v>
      </c>
    </row>
    <row r="62" spans="1:20" ht="14.25" customHeight="1" x14ac:dyDescent="0.2">
      <c r="A62" s="533" t="s">
        <v>144</v>
      </c>
      <c r="B62" s="534"/>
      <c r="C62" s="534"/>
      <c r="D62" s="534"/>
      <c r="E62" s="535"/>
      <c r="F62" s="224">
        <f>'Input-OperatingBudget'!F58</f>
        <v>0</v>
      </c>
      <c r="G62" s="189">
        <f t="shared" ref="G62:T62" si="31">F62*(1+$E$40)</f>
        <v>0</v>
      </c>
      <c r="H62" s="189">
        <f t="shared" si="31"/>
        <v>0</v>
      </c>
      <c r="I62" s="189">
        <f t="shared" si="31"/>
        <v>0</v>
      </c>
      <c r="J62" s="189">
        <f t="shared" si="31"/>
        <v>0</v>
      </c>
      <c r="K62" s="189">
        <f t="shared" si="31"/>
        <v>0</v>
      </c>
      <c r="L62" s="189">
        <f t="shared" si="31"/>
        <v>0</v>
      </c>
      <c r="M62" s="189">
        <f t="shared" si="31"/>
        <v>0</v>
      </c>
      <c r="N62" s="189">
        <f t="shared" si="31"/>
        <v>0</v>
      </c>
      <c r="O62" s="189">
        <f t="shared" si="31"/>
        <v>0</v>
      </c>
      <c r="P62" s="189">
        <f t="shared" si="31"/>
        <v>0</v>
      </c>
      <c r="Q62" s="189">
        <f t="shared" si="31"/>
        <v>0</v>
      </c>
      <c r="R62" s="189">
        <f t="shared" si="31"/>
        <v>0</v>
      </c>
      <c r="S62" s="189">
        <f t="shared" si="31"/>
        <v>0</v>
      </c>
      <c r="T62" s="189">
        <f t="shared" si="31"/>
        <v>0</v>
      </c>
    </row>
    <row r="63" spans="1:20" ht="14.25" customHeight="1" x14ac:dyDescent="0.2">
      <c r="A63" s="73" t="s">
        <v>89</v>
      </c>
      <c r="B63" s="74"/>
      <c r="C63" s="566">
        <f>'Input-OperatingBudget'!C59:E59</f>
        <v>0</v>
      </c>
      <c r="D63" s="567"/>
      <c r="E63" s="568"/>
      <c r="F63" s="186"/>
      <c r="G63" s="187"/>
      <c r="H63" s="187"/>
      <c r="I63" s="187"/>
      <c r="J63" s="187"/>
      <c r="K63" s="187"/>
      <c r="L63" s="187"/>
      <c r="M63" s="187"/>
      <c r="N63" s="187"/>
      <c r="O63" s="187"/>
      <c r="P63" s="187"/>
      <c r="Q63" s="187"/>
      <c r="R63" s="187"/>
      <c r="S63" s="187"/>
      <c r="T63" s="187"/>
    </row>
    <row r="64" spans="1:20" ht="14.25" customHeight="1" x14ac:dyDescent="0.2">
      <c r="A64" s="454" t="s">
        <v>93</v>
      </c>
      <c r="B64" s="455"/>
      <c r="C64" s="455"/>
      <c r="D64" s="455"/>
      <c r="E64" s="536"/>
      <c r="F64" s="190">
        <f>SUM(F40:F62)</f>
        <v>0</v>
      </c>
      <c r="G64" s="190" t="e">
        <f t="shared" ref="G64:T64" si="32">SUM(G40:G62)</f>
        <v>#DIV/0!</v>
      </c>
      <c r="H64" s="190" t="e">
        <f t="shared" si="32"/>
        <v>#DIV/0!</v>
      </c>
      <c r="I64" s="190" t="e">
        <f t="shared" si="32"/>
        <v>#DIV/0!</v>
      </c>
      <c r="J64" s="190" t="e">
        <f t="shared" si="32"/>
        <v>#DIV/0!</v>
      </c>
      <c r="K64" s="190" t="e">
        <f t="shared" si="32"/>
        <v>#DIV/0!</v>
      </c>
      <c r="L64" s="190" t="e">
        <f t="shared" si="32"/>
        <v>#DIV/0!</v>
      </c>
      <c r="M64" s="190" t="e">
        <f t="shared" si="32"/>
        <v>#DIV/0!</v>
      </c>
      <c r="N64" s="190" t="e">
        <f t="shared" si="32"/>
        <v>#DIV/0!</v>
      </c>
      <c r="O64" s="190" t="e">
        <f t="shared" si="32"/>
        <v>#DIV/0!</v>
      </c>
      <c r="P64" s="190" t="e">
        <f t="shared" si="32"/>
        <v>#DIV/0!</v>
      </c>
      <c r="Q64" s="190" t="e">
        <f t="shared" si="32"/>
        <v>#DIV/0!</v>
      </c>
      <c r="R64" s="190" t="e">
        <f t="shared" si="32"/>
        <v>#DIV/0!</v>
      </c>
      <c r="S64" s="190" t="e">
        <f t="shared" si="32"/>
        <v>#DIV/0!</v>
      </c>
      <c r="T64" s="190" t="e">
        <f t="shared" si="32"/>
        <v>#DIV/0!</v>
      </c>
    </row>
    <row r="65" spans="1:20" ht="14.25" customHeight="1" x14ac:dyDescent="0.2">
      <c r="A65" s="456" t="s">
        <v>165</v>
      </c>
      <c r="B65" s="457"/>
      <c r="C65" s="457"/>
      <c r="D65" s="457"/>
      <c r="E65" s="458"/>
      <c r="F65" s="224">
        <f>'Input-OperatingBudget'!F61</f>
        <v>0</v>
      </c>
      <c r="G65" s="189">
        <f>F65:F66*(1+$E$40)</f>
        <v>0</v>
      </c>
      <c r="H65" s="189">
        <f t="shared" ref="H65:S65" si="33">G65:G66*(1+$E$40)</f>
        <v>0</v>
      </c>
      <c r="I65" s="189">
        <f t="shared" si="33"/>
        <v>0</v>
      </c>
      <c r="J65" s="189">
        <f t="shared" si="33"/>
        <v>0</v>
      </c>
      <c r="K65" s="189">
        <f t="shared" si="33"/>
        <v>0</v>
      </c>
      <c r="L65" s="189">
        <f t="shared" si="33"/>
        <v>0</v>
      </c>
      <c r="M65" s="189">
        <f t="shared" si="33"/>
        <v>0</v>
      </c>
      <c r="N65" s="189">
        <f t="shared" si="33"/>
        <v>0</v>
      </c>
      <c r="O65" s="189">
        <f t="shared" si="33"/>
        <v>0</v>
      </c>
      <c r="P65" s="189">
        <f t="shared" si="33"/>
        <v>0</v>
      </c>
      <c r="Q65" s="189">
        <f t="shared" si="33"/>
        <v>0</v>
      </c>
      <c r="R65" s="189">
        <f t="shared" si="33"/>
        <v>0</v>
      </c>
      <c r="S65" s="189">
        <f t="shared" si="33"/>
        <v>0</v>
      </c>
      <c r="T65" s="189">
        <f>S65:S66*(1+$E$40)</f>
        <v>0</v>
      </c>
    </row>
    <row r="66" spans="1:20" ht="14.25" customHeight="1" x14ac:dyDescent="0.2">
      <c r="A66" s="474" t="s">
        <v>94</v>
      </c>
      <c r="B66" s="475"/>
      <c r="C66" s="475"/>
      <c r="D66" s="475"/>
      <c r="E66" s="476"/>
      <c r="F66" s="191">
        <f>SUM(F64:F65)</f>
        <v>0</v>
      </c>
      <c r="G66" s="191" t="e">
        <f t="shared" ref="G66:T66" si="34">SUM(G64:G65)</f>
        <v>#DIV/0!</v>
      </c>
      <c r="H66" s="191" t="e">
        <f t="shared" si="34"/>
        <v>#DIV/0!</v>
      </c>
      <c r="I66" s="191" t="e">
        <f t="shared" si="34"/>
        <v>#DIV/0!</v>
      </c>
      <c r="J66" s="191" t="e">
        <f t="shared" si="34"/>
        <v>#DIV/0!</v>
      </c>
      <c r="K66" s="191" t="e">
        <f t="shared" si="34"/>
        <v>#DIV/0!</v>
      </c>
      <c r="L66" s="191" t="e">
        <f t="shared" si="34"/>
        <v>#DIV/0!</v>
      </c>
      <c r="M66" s="191" t="e">
        <f t="shared" si="34"/>
        <v>#DIV/0!</v>
      </c>
      <c r="N66" s="191" t="e">
        <f t="shared" si="34"/>
        <v>#DIV/0!</v>
      </c>
      <c r="O66" s="191" t="e">
        <f t="shared" si="34"/>
        <v>#DIV/0!</v>
      </c>
      <c r="P66" s="191" t="e">
        <f t="shared" si="34"/>
        <v>#DIV/0!</v>
      </c>
      <c r="Q66" s="191" t="e">
        <f t="shared" si="34"/>
        <v>#DIV/0!</v>
      </c>
      <c r="R66" s="191" t="e">
        <f t="shared" si="34"/>
        <v>#DIV/0!</v>
      </c>
      <c r="S66" s="191" t="e">
        <f t="shared" si="34"/>
        <v>#DIV/0!</v>
      </c>
      <c r="T66" s="191" t="e">
        <f t="shared" si="34"/>
        <v>#DIV/0!</v>
      </c>
    </row>
    <row r="67" spans="1:20" ht="14.25" customHeight="1" x14ac:dyDescent="0.2">
      <c r="A67" s="436" t="s">
        <v>150</v>
      </c>
      <c r="B67" s="437"/>
      <c r="C67" s="437"/>
      <c r="D67" s="437"/>
      <c r="E67" s="438"/>
      <c r="F67" s="191">
        <f>F38-F66</f>
        <v>0</v>
      </c>
      <c r="G67" s="190" t="e">
        <f>G38-G66</f>
        <v>#DIV/0!</v>
      </c>
      <c r="H67" s="190" t="e">
        <f t="shared" ref="H67:T67" si="35">H38-H66</f>
        <v>#DIV/0!</v>
      </c>
      <c r="I67" s="190" t="e">
        <f t="shared" si="35"/>
        <v>#DIV/0!</v>
      </c>
      <c r="J67" s="190" t="e">
        <f t="shared" si="35"/>
        <v>#DIV/0!</v>
      </c>
      <c r="K67" s="190" t="e">
        <f t="shared" si="35"/>
        <v>#DIV/0!</v>
      </c>
      <c r="L67" s="190" t="e">
        <f t="shared" si="35"/>
        <v>#DIV/0!</v>
      </c>
      <c r="M67" s="190" t="e">
        <f t="shared" si="35"/>
        <v>#DIV/0!</v>
      </c>
      <c r="N67" s="190" t="e">
        <f t="shared" si="35"/>
        <v>#DIV/0!</v>
      </c>
      <c r="O67" s="190" t="e">
        <f t="shared" si="35"/>
        <v>#DIV/0!</v>
      </c>
      <c r="P67" s="190" t="e">
        <f t="shared" si="35"/>
        <v>#DIV/0!</v>
      </c>
      <c r="Q67" s="190" t="e">
        <f t="shared" si="35"/>
        <v>#DIV/0!</v>
      </c>
      <c r="R67" s="190" t="e">
        <f t="shared" si="35"/>
        <v>#DIV/0!</v>
      </c>
      <c r="S67" s="190" t="e">
        <f t="shared" si="35"/>
        <v>#DIV/0!</v>
      </c>
      <c r="T67" s="190" t="e">
        <f t="shared" si="35"/>
        <v>#DIV/0!</v>
      </c>
    </row>
    <row r="68" spans="1:20" ht="14.25" customHeight="1" x14ac:dyDescent="0.2">
      <c r="A68" s="439" t="s">
        <v>149</v>
      </c>
      <c r="B68" s="440"/>
      <c r="C68" s="440"/>
      <c r="D68" s="440"/>
      <c r="E68" s="441"/>
      <c r="F68" s="526"/>
      <c r="G68" s="527"/>
      <c r="H68" s="527"/>
      <c r="I68" s="527"/>
      <c r="J68" s="527"/>
      <c r="K68" s="527"/>
      <c r="L68" s="527"/>
      <c r="M68" s="527"/>
      <c r="N68" s="527"/>
      <c r="O68" s="527"/>
      <c r="P68" s="527"/>
      <c r="Q68" s="527"/>
      <c r="R68" s="527"/>
      <c r="S68" s="527"/>
      <c r="T68" s="527"/>
    </row>
    <row r="69" spans="1:20" ht="14.25" customHeight="1" x14ac:dyDescent="0.2">
      <c r="A69" s="442" t="s">
        <v>146</v>
      </c>
      <c r="B69" s="443"/>
      <c r="C69" s="443"/>
      <c r="D69" s="443"/>
      <c r="E69" s="444"/>
      <c r="F69" s="224">
        <f>'Input-OperatingBudget'!F65</f>
        <v>0</v>
      </c>
      <c r="G69" s="185">
        <f>F69</f>
        <v>0</v>
      </c>
      <c r="H69" s="185">
        <f t="shared" ref="H69:T69" si="36">G69</f>
        <v>0</v>
      </c>
      <c r="I69" s="185">
        <f t="shared" si="36"/>
        <v>0</v>
      </c>
      <c r="J69" s="185">
        <f t="shared" si="36"/>
        <v>0</v>
      </c>
      <c r="K69" s="185">
        <f t="shared" si="36"/>
        <v>0</v>
      </c>
      <c r="L69" s="185">
        <f t="shared" si="36"/>
        <v>0</v>
      </c>
      <c r="M69" s="185">
        <f t="shared" si="36"/>
        <v>0</v>
      </c>
      <c r="N69" s="185">
        <f t="shared" si="36"/>
        <v>0</v>
      </c>
      <c r="O69" s="185">
        <f t="shared" si="36"/>
        <v>0</v>
      </c>
      <c r="P69" s="185">
        <f t="shared" si="36"/>
        <v>0</v>
      </c>
      <c r="Q69" s="185">
        <f t="shared" si="36"/>
        <v>0</v>
      </c>
      <c r="R69" s="185">
        <f t="shared" si="36"/>
        <v>0</v>
      </c>
      <c r="S69" s="185">
        <f t="shared" si="36"/>
        <v>0</v>
      </c>
      <c r="T69" s="185">
        <f t="shared" si="36"/>
        <v>0</v>
      </c>
    </row>
    <row r="70" spans="1:20" ht="14.25" customHeight="1" x14ac:dyDescent="0.2">
      <c r="A70" s="445" t="s">
        <v>147</v>
      </c>
      <c r="B70" s="446"/>
      <c r="C70" s="446"/>
      <c r="D70" s="446"/>
      <c r="E70" s="447"/>
      <c r="F70" s="224">
        <f>'Input-OperatingBudget'!F66</f>
        <v>0</v>
      </c>
      <c r="G70" s="185">
        <f t="shared" ref="G70:T70" si="37">F70</f>
        <v>0</v>
      </c>
      <c r="H70" s="185">
        <f t="shared" si="37"/>
        <v>0</v>
      </c>
      <c r="I70" s="185">
        <f t="shared" si="37"/>
        <v>0</v>
      </c>
      <c r="J70" s="185">
        <f t="shared" si="37"/>
        <v>0</v>
      </c>
      <c r="K70" s="185">
        <f t="shared" si="37"/>
        <v>0</v>
      </c>
      <c r="L70" s="185">
        <f t="shared" si="37"/>
        <v>0</v>
      </c>
      <c r="M70" s="185">
        <f t="shared" si="37"/>
        <v>0</v>
      </c>
      <c r="N70" s="185">
        <f t="shared" si="37"/>
        <v>0</v>
      </c>
      <c r="O70" s="185">
        <f t="shared" si="37"/>
        <v>0</v>
      </c>
      <c r="P70" s="185">
        <f t="shared" si="37"/>
        <v>0</v>
      </c>
      <c r="Q70" s="185">
        <f t="shared" si="37"/>
        <v>0</v>
      </c>
      <c r="R70" s="185">
        <f t="shared" si="37"/>
        <v>0</v>
      </c>
      <c r="S70" s="185">
        <f t="shared" si="37"/>
        <v>0</v>
      </c>
      <c r="T70" s="185">
        <f t="shared" si="37"/>
        <v>0</v>
      </c>
    </row>
    <row r="71" spans="1:20" ht="14.25" customHeight="1" x14ac:dyDescent="0.2">
      <c r="A71" s="445" t="s">
        <v>148</v>
      </c>
      <c r="B71" s="446"/>
      <c r="C71" s="446"/>
      <c r="D71" s="446"/>
      <c r="E71" s="447"/>
      <c r="F71" s="224">
        <f>'Input-OperatingBudget'!F67</f>
        <v>0</v>
      </c>
      <c r="G71" s="185">
        <f t="shared" ref="G71:T71" si="38">F71</f>
        <v>0</v>
      </c>
      <c r="H71" s="185">
        <f t="shared" si="38"/>
        <v>0</v>
      </c>
      <c r="I71" s="185">
        <f t="shared" si="38"/>
        <v>0</v>
      </c>
      <c r="J71" s="185">
        <f t="shared" si="38"/>
        <v>0</v>
      </c>
      <c r="K71" s="185">
        <f t="shared" si="38"/>
        <v>0</v>
      </c>
      <c r="L71" s="185">
        <f t="shared" si="38"/>
        <v>0</v>
      </c>
      <c r="M71" s="185">
        <f t="shared" si="38"/>
        <v>0</v>
      </c>
      <c r="N71" s="185">
        <f t="shared" si="38"/>
        <v>0</v>
      </c>
      <c r="O71" s="185">
        <f t="shared" si="38"/>
        <v>0</v>
      </c>
      <c r="P71" s="185">
        <f t="shared" si="38"/>
        <v>0</v>
      </c>
      <c r="Q71" s="185">
        <f t="shared" si="38"/>
        <v>0</v>
      </c>
      <c r="R71" s="185">
        <f t="shared" si="38"/>
        <v>0</v>
      </c>
      <c r="S71" s="185">
        <f t="shared" si="38"/>
        <v>0</v>
      </c>
      <c r="T71" s="185">
        <f t="shared" si="38"/>
        <v>0</v>
      </c>
    </row>
    <row r="72" spans="1:20" ht="14.25" customHeight="1" x14ac:dyDescent="0.2">
      <c r="A72" s="427" t="s">
        <v>164</v>
      </c>
      <c r="B72" s="428"/>
      <c r="C72" s="428"/>
      <c r="D72" s="428"/>
      <c r="E72" s="429"/>
      <c r="F72" s="190">
        <f>SUM(F69:F71)</f>
        <v>0</v>
      </c>
      <c r="G72" s="191">
        <f t="shared" ref="G72:T72" si="39">SUM(G69:G71)</f>
        <v>0</v>
      </c>
      <c r="H72" s="191">
        <f t="shared" si="39"/>
        <v>0</v>
      </c>
      <c r="I72" s="191">
        <f t="shared" si="39"/>
        <v>0</v>
      </c>
      <c r="J72" s="191">
        <f t="shared" si="39"/>
        <v>0</v>
      </c>
      <c r="K72" s="191">
        <f t="shared" si="39"/>
        <v>0</v>
      </c>
      <c r="L72" s="191">
        <f t="shared" si="39"/>
        <v>0</v>
      </c>
      <c r="M72" s="191">
        <f t="shared" si="39"/>
        <v>0</v>
      </c>
      <c r="N72" s="191">
        <f t="shared" si="39"/>
        <v>0</v>
      </c>
      <c r="O72" s="191">
        <f t="shared" si="39"/>
        <v>0</v>
      </c>
      <c r="P72" s="191">
        <f t="shared" si="39"/>
        <v>0</v>
      </c>
      <c r="Q72" s="191">
        <f t="shared" si="39"/>
        <v>0</v>
      </c>
      <c r="R72" s="191">
        <f t="shared" si="39"/>
        <v>0</v>
      </c>
      <c r="S72" s="191">
        <f t="shared" si="39"/>
        <v>0</v>
      </c>
      <c r="T72" s="191">
        <f t="shared" si="39"/>
        <v>0</v>
      </c>
    </row>
    <row r="73" spans="1:20" ht="14.25" customHeight="1" thickBot="1" x14ac:dyDescent="0.25">
      <c r="A73" s="430" t="s">
        <v>118</v>
      </c>
      <c r="B73" s="431"/>
      <c r="C73" s="431"/>
      <c r="D73" s="431"/>
      <c r="E73" s="432"/>
      <c r="F73" s="192">
        <f>F67-F72</f>
        <v>0</v>
      </c>
      <c r="G73" s="193" t="e">
        <f t="shared" ref="G73:T73" si="40">G67-G72</f>
        <v>#DIV/0!</v>
      </c>
      <c r="H73" s="193" t="e">
        <f t="shared" si="40"/>
        <v>#DIV/0!</v>
      </c>
      <c r="I73" s="193" t="e">
        <f t="shared" si="40"/>
        <v>#DIV/0!</v>
      </c>
      <c r="J73" s="193" t="e">
        <f t="shared" si="40"/>
        <v>#DIV/0!</v>
      </c>
      <c r="K73" s="193" t="e">
        <f t="shared" si="40"/>
        <v>#DIV/0!</v>
      </c>
      <c r="L73" s="193" t="e">
        <f t="shared" si="40"/>
        <v>#DIV/0!</v>
      </c>
      <c r="M73" s="193" t="e">
        <f t="shared" si="40"/>
        <v>#DIV/0!</v>
      </c>
      <c r="N73" s="193" t="e">
        <f t="shared" si="40"/>
        <v>#DIV/0!</v>
      </c>
      <c r="O73" s="193" t="e">
        <f t="shared" si="40"/>
        <v>#DIV/0!</v>
      </c>
      <c r="P73" s="193" t="e">
        <f t="shared" si="40"/>
        <v>#DIV/0!</v>
      </c>
      <c r="Q73" s="193" t="e">
        <f t="shared" si="40"/>
        <v>#DIV/0!</v>
      </c>
      <c r="R73" s="193" t="e">
        <f t="shared" si="40"/>
        <v>#DIV/0!</v>
      </c>
      <c r="S73" s="193" t="e">
        <f t="shared" si="40"/>
        <v>#DIV/0!</v>
      </c>
      <c r="T73" s="193" t="e">
        <f t="shared" si="40"/>
        <v>#DIV/0!</v>
      </c>
    </row>
    <row r="74" spans="1:20" s="15" customFormat="1" ht="14.25" customHeight="1" x14ac:dyDescent="0.2">
      <c r="A74" s="433" t="s">
        <v>119</v>
      </c>
      <c r="B74" s="434"/>
      <c r="C74" s="434"/>
      <c r="D74" s="434"/>
      <c r="E74" s="435"/>
      <c r="F74" s="194" t="str">
        <f>IF(F72&gt;0,F67/F72,"N/A")</f>
        <v>N/A</v>
      </c>
      <c r="G74" s="194" t="str">
        <f t="shared" ref="G74:T74" si="41">IF(G72&gt;0,G67/G72,"N/A")</f>
        <v>N/A</v>
      </c>
      <c r="H74" s="194" t="str">
        <f t="shared" si="41"/>
        <v>N/A</v>
      </c>
      <c r="I74" s="194" t="str">
        <f t="shared" si="41"/>
        <v>N/A</v>
      </c>
      <c r="J74" s="194" t="str">
        <f t="shared" si="41"/>
        <v>N/A</v>
      </c>
      <c r="K74" s="194" t="str">
        <f t="shared" si="41"/>
        <v>N/A</v>
      </c>
      <c r="L74" s="194" t="str">
        <f t="shared" si="41"/>
        <v>N/A</v>
      </c>
      <c r="M74" s="194" t="str">
        <f t="shared" si="41"/>
        <v>N/A</v>
      </c>
      <c r="N74" s="194" t="str">
        <f t="shared" si="41"/>
        <v>N/A</v>
      </c>
      <c r="O74" s="194" t="str">
        <f t="shared" si="41"/>
        <v>N/A</v>
      </c>
      <c r="P74" s="194" t="str">
        <f t="shared" si="41"/>
        <v>N/A</v>
      </c>
      <c r="Q74" s="194" t="str">
        <f t="shared" si="41"/>
        <v>N/A</v>
      </c>
      <c r="R74" s="194" t="str">
        <f t="shared" si="41"/>
        <v>N/A</v>
      </c>
      <c r="S74" s="194" t="str">
        <f t="shared" si="41"/>
        <v>N/A</v>
      </c>
      <c r="T74" s="194" t="str">
        <f t="shared" si="41"/>
        <v>N/A</v>
      </c>
    </row>
    <row r="75" spans="1:20" s="15" customFormat="1" ht="14.25" customHeight="1" x14ac:dyDescent="0.2">
      <c r="A75" s="433" t="s">
        <v>258</v>
      </c>
      <c r="B75" s="530"/>
      <c r="C75" s="530"/>
      <c r="D75" s="530"/>
      <c r="E75" s="531"/>
      <c r="F75" s="275" t="e">
        <f>(TotalOperatingExpense+TotalDebtService)/NetIncome</f>
        <v>#DIV/0!</v>
      </c>
      <c r="G75" s="276"/>
      <c r="H75" s="276"/>
      <c r="I75" s="276"/>
      <c r="J75" s="276"/>
      <c r="K75" s="276"/>
      <c r="L75" s="276"/>
      <c r="M75" s="276"/>
      <c r="N75" s="276"/>
      <c r="O75" s="276"/>
      <c r="P75" s="276"/>
      <c r="Q75" s="276"/>
      <c r="R75" s="276"/>
      <c r="S75" s="276"/>
      <c r="T75" s="276"/>
    </row>
    <row r="76" spans="1:20" s="15" customFormat="1" ht="14.25" customHeight="1" x14ac:dyDescent="0.2">
      <c r="A76" s="532" t="s">
        <v>263</v>
      </c>
      <c r="B76" s="532"/>
      <c r="C76" s="532"/>
      <c r="D76" s="532"/>
      <c r="E76" s="532"/>
      <c r="F76" s="277" t="e">
        <f>SubtotalOperatingExpense/TotalUnits</f>
        <v>#DIV/0!</v>
      </c>
      <c r="G76" s="276"/>
      <c r="H76" s="276"/>
      <c r="I76" s="276"/>
      <c r="J76" s="276"/>
      <c r="K76" s="276"/>
      <c r="L76" s="276"/>
      <c r="M76" s="276"/>
      <c r="N76" s="276"/>
      <c r="O76" s="276"/>
      <c r="P76" s="276"/>
      <c r="Q76" s="276"/>
      <c r="R76" s="276"/>
      <c r="S76" s="276"/>
      <c r="T76" s="276"/>
    </row>
    <row r="77" spans="1:20" ht="14.25" customHeight="1" x14ac:dyDescent="0.2">
      <c r="A77" s="6"/>
      <c r="B77" s="5"/>
      <c r="C77" s="5"/>
      <c r="D77" s="5"/>
      <c r="E77" s="5"/>
      <c r="F77" s="13"/>
      <c r="G77" s="13"/>
      <c r="H77" s="13"/>
      <c r="I77" s="195"/>
      <c r="J77" s="6"/>
      <c r="K77" s="5"/>
      <c r="L77" s="5"/>
      <c r="M77" s="5"/>
      <c r="N77" s="5"/>
      <c r="O77" s="5"/>
      <c r="P77" s="5"/>
      <c r="Q77" s="5"/>
      <c r="R77" s="5"/>
      <c r="S77" s="5"/>
      <c r="T77" s="5"/>
    </row>
    <row r="78" spans="1:20" ht="14.25" customHeight="1" x14ac:dyDescent="0.2">
      <c r="A78" s="424" t="s">
        <v>192</v>
      </c>
      <c r="B78" s="528"/>
      <c r="C78" s="528"/>
      <c r="D78" s="528"/>
      <c r="E78" s="528"/>
      <c r="F78" s="528"/>
      <c r="G78" s="528"/>
      <c r="H78" s="528"/>
      <c r="I78" s="528"/>
      <c r="J78" s="528"/>
      <c r="K78" s="528"/>
      <c r="L78" s="528"/>
      <c r="M78" s="528"/>
      <c r="N78" s="528"/>
      <c r="O78" s="528"/>
      <c r="P78" s="528"/>
      <c r="Q78" s="528"/>
      <c r="R78" s="528"/>
      <c r="S78" s="528"/>
      <c r="T78" s="529"/>
    </row>
    <row r="79" spans="1:20" ht="14.25" customHeight="1" x14ac:dyDescent="0.2">
      <c r="A79" s="462" t="s">
        <v>194</v>
      </c>
      <c r="B79" s="463"/>
      <c r="C79" s="463"/>
      <c r="D79" s="463"/>
      <c r="E79" s="464"/>
      <c r="F79" s="12" t="s">
        <v>66</v>
      </c>
      <c r="G79" s="183" t="s">
        <v>67</v>
      </c>
      <c r="H79" s="184" t="s">
        <v>68</v>
      </c>
      <c r="I79" s="184" t="s">
        <v>69</v>
      </c>
      <c r="J79" s="184" t="s">
        <v>70</v>
      </c>
      <c r="K79" s="184" t="s">
        <v>71</v>
      </c>
      <c r="L79" s="184" t="s">
        <v>72</v>
      </c>
      <c r="M79" s="184" t="s">
        <v>73</v>
      </c>
      <c r="N79" s="184" t="s">
        <v>74</v>
      </c>
      <c r="O79" s="184" t="s">
        <v>75</v>
      </c>
      <c r="P79" s="184" t="s">
        <v>76</v>
      </c>
      <c r="Q79" s="184" t="s">
        <v>77</v>
      </c>
      <c r="R79" s="184" t="s">
        <v>78</v>
      </c>
      <c r="S79" s="184" t="s">
        <v>90</v>
      </c>
      <c r="T79" s="184" t="s">
        <v>91</v>
      </c>
    </row>
    <row r="80" spans="1:20" ht="14.25" customHeight="1" x14ac:dyDescent="0.2">
      <c r="A80" s="471" t="s">
        <v>9</v>
      </c>
      <c r="B80" s="472"/>
      <c r="C80" s="472"/>
      <c r="D80" s="472"/>
      <c r="E80" s="473"/>
      <c r="F80" s="225">
        <f>'Input-OperatingBudget'!F74</f>
        <v>0</v>
      </c>
      <c r="G80" s="196">
        <f>F80*(1+$E$30)</f>
        <v>0</v>
      </c>
      <c r="H80" s="196">
        <f t="shared" ref="H80:T80" si="42">G80*(1+$E$30)</f>
        <v>0</v>
      </c>
      <c r="I80" s="196">
        <f t="shared" si="42"/>
        <v>0</v>
      </c>
      <c r="J80" s="196">
        <f t="shared" si="42"/>
        <v>0</v>
      </c>
      <c r="K80" s="196">
        <f t="shared" si="42"/>
        <v>0</v>
      </c>
      <c r="L80" s="196">
        <f t="shared" si="42"/>
        <v>0</v>
      </c>
      <c r="M80" s="196">
        <f t="shared" si="42"/>
        <v>0</v>
      </c>
      <c r="N80" s="196">
        <f t="shared" si="42"/>
        <v>0</v>
      </c>
      <c r="O80" s="196">
        <f t="shared" si="42"/>
        <v>0</v>
      </c>
      <c r="P80" s="196">
        <f t="shared" si="42"/>
        <v>0</v>
      </c>
      <c r="Q80" s="196">
        <f t="shared" si="42"/>
        <v>0</v>
      </c>
      <c r="R80" s="196">
        <f t="shared" si="42"/>
        <v>0</v>
      </c>
      <c r="S80" s="196">
        <f t="shared" si="42"/>
        <v>0</v>
      </c>
      <c r="T80" s="196">
        <f t="shared" si="42"/>
        <v>0</v>
      </c>
    </row>
    <row r="81" spans="1:20" ht="14.25" customHeight="1" x14ac:dyDescent="0.2">
      <c r="A81" s="459" t="s">
        <v>10</v>
      </c>
      <c r="B81" s="460"/>
      <c r="C81" s="460"/>
      <c r="D81" s="460"/>
      <c r="E81" s="461"/>
      <c r="F81" s="225">
        <f>'Input-OperatingBudget'!F75</f>
        <v>0</v>
      </c>
      <c r="G81" s="196">
        <f t="shared" ref="G81:T81" si="43">F81*(1+$E$30)</f>
        <v>0</v>
      </c>
      <c r="H81" s="196">
        <f t="shared" si="43"/>
        <v>0</v>
      </c>
      <c r="I81" s="196">
        <f t="shared" si="43"/>
        <v>0</v>
      </c>
      <c r="J81" s="196">
        <f t="shared" si="43"/>
        <v>0</v>
      </c>
      <c r="K81" s="196">
        <f t="shared" si="43"/>
        <v>0</v>
      </c>
      <c r="L81" s="196">
        <f t="shared" si="43"/>
        <v>0</v>
      </c>
      <c r="M81" s="196">
        <f t="shared" si="43"/>
        <v>0</v>
      </c>
      <c r="N81" s="196">
        <f t="shared" si="43"/>
        <v>0</v>
      </c>
      <c r="O81" s="196">
        <f t="shared" si="43"/>
        <v>0</v>
      </c>
      <c r="P81" s="196">
        <f t="shared" si="43"/>
        <v>0</v>
      </c>
      <c r="Q81" s="196">
        <f t="shared" si="43"/>
        <v>0</v>
      </c>
      <c r="R81" s="196">
        <f t="shared" si="43"/>
        <v>0</v>
      </c>
      <c r="S81" s="196">
        <f t="shared" si="43"/>
        <v>0</v>
      </c>
      <c r="T81" s="196">
        <f t="shared" si="43"/>
        <v>0</v>
      </c>
    </row>
    <row r="82" spans="1:20" ht="14.25" customHeight="1" x14ac:dyDescent="0.2">
      <c r="A82" s="462" t="s">
        <v>193</v>
      </c>
      <c r="B82" s="463"/>
      <c r="C82" s="463"/>
      <c r="D82" s="463"/>
      <c r="E82" s="464"/>
      <c r="F82" s="12" t="s">
        <v>66</v>
      </c>
      <c r="G82" s="183" t="s">
        <v>67</v>
      </c>
      <c r="H82" s="184" t="s">
        <v>68</v>
      </c>
      <c r="I82" s="184" t="s">
        <v>69</v>
      </c>
      <c r="J82" s="184" t="s">
        <v>70</v>
      </c>
      <c r="K82" s="184" t="s">
        <v>71</v>
      </c>
      <c r="L82" s="184" t="s">
        <v>72</v>
      </c>
      <c r="M82" s="184" t="s">
        <v>73</v>
      </c>
      <c r="N82" s="184" t="s">
        <v>74</v>
      </c>
      <c r="O82" s="184" t="s">
        <v>75</v>
      </c>
      <c r="P82" s="184" t="s">
        <v>76</v>
      </c>
      <c r="Q82" s="184" t="s">
        <v>77</v>
      </c>
      <c r="R82" s="184" t="s">
        <v>78</v>
      </c>
      <c r="S82" s="184" t="s">
        <v>90</v>
      </c>
      <c r="T82" s="184" t="s">
        <v>91</v>
      </c>
    </row>
    <row r="83" spans="1:20" ht="14.25" customHeight="1" x14ac:dyDescent="0.2">
      <c r="A83" s="459" t="s">
        <v>166</v>
      </c>
      <c r="B83" s="460"/>
      <c r="C83" s="460"/>
      <c r="D83" s="460"/>
      <c r="E83" s="461"/>
      <c r="F83" s="225">
        <f>'Input-OperatingBudget'!F77</f>
        <v>0</v>
      </c>
      <c r="G83" s="196">
        <f t="shared" ref="G83:T83" si="44">F83*(1+$E$30)</f>
        <v>0</v>
      </c>
      <c r="H83" s="196">
        <f t="shared" si="44"/>
        <v>0</v>
      </c>
      <c r="I83" s="196">
        <f t="shared" si="44"/>
        <v>0</v>
      </c>
      <c r="J83" s="196">
        <f t="shared" si="44"/>
        <v>0</v>
      </c>
      <c r="K83" s="196">
        <f t="shared" si="44"/>
        <v>0</v>
      </c>
      <c r="L83" s="196">
        <f t="shared" si="44"/>
        <v>0</v>
      </c>
      <c r="M83" s="196">
        <f t="shared" si="44"/>
        <v>0</v>
      </c>
      <c r="N83" s="196">
        <f t="shared" si="44"/>
        <v>0</v>
      </c>
      <c r="O83" s="196">
        <f t="shared" si="44"/>
        <v>0</v>
      </c>
      <c r="P83" s="196">
        <f t="shared" si="44"/>
        <v>0</v>
      </c>
      <c r="Q83" s="196">
        <f t="shared" si="44"/>
        <v>0</v>
      </c>
      <c r="R83" s="196">
        <f t="shared" si="44"/>
        <v>0</v>
      </c>
      <c r="S83" s="196">
        <f t="shared" si="44"/>
        <v>0</v>
      </c>
      <c r="T83" s="196">
        <f t="shared" si="44"/>
        <v>0</v>
      </c>
    </row>
    <row r="84" spans="1:20" ht="14.25" customHeight="1" x14ac:dyDescent="0.2">
      <c r="A84" s="465" t="s">
        <v>161</v>
      </c>
      <c r="B84" s="466"/>
      <c r="C84" s="466"/>
      <c r="D84" s="466"/>
      <c r="E84" s="467"/>
      <c r="F84" s="225">
        <f>'Input-OperatingBudget'!F78</f>
        <v>0</v>
      </c>
      <c r="G84" s="196">
        <f t="shared" ref="G84:T84" si="45">F84*(1+$E$30)</f>
        <v>0</v>
      </c>
      <c r="H84" s="196">
        <f t="shared" si="45"/>
        <v>0</v>
      </c>
      <c r="I84" s="196">
        <f t="shared" si="45"/>
        <v>0</v>
      </c>
      <c r="J84" s="196">
        <f t="shared" si="45"/>
        <v>0</v>
      </c>
      <c r="K84" s="196">
        <f t="shared" si="45"/>
        <v>0</v>
      </c>
      <c r="L84" s="196">
        <f t="shared" si="45"/>
        <v>0</v>
      </c>
      <c r="M84" s="196">
        <f t="shared" si="45"/>
        <v>0</v>
      </c>
      <c r="N84" s="196">
        <f t="shared" si="45"/>
        <v>0</v>
      </c>
      <c r="O84" s="196">
        <f t="shared" si="45"/>
        <v>0</v>
      </c>
      <c r="P84" s="196">
        <f t="shared" si="45"/>
        <v>0</v>
      </c>
      <c r="Q84" s="196">
        <f t="shared" si="45"/>
        <v>0</v>
      </c>
      <c r="R84" s="196">
        <f t="shared" si="45"/>
        <v>0</v>
      </c>
      <c r="S84" s="196">
        <f t="shared" si="45"/>
        <v>0</v>
      </c>
      <c r="T84" s="196">
        <f t="shared" si="45"/>
        <v>0</v>
      </c>
    </row>
    <row r="85" spans="1:20" x14ac:dyDescent="0.2">
      <c r="A85" s="5"/>
      <c r="B85" s="5"/>
      <c r="C85" s="5"/>
      <c r="D85" s="5"/>
      <c r="E85" s="5"/>
      <c r="F85" s="5"/>
      <c r="G85" s="5"/>
      <c r="H85" s="5"/>
      <c r="I85" s="5"/>
      <c r="J85" s="5"/>
    </row>
  </sheetData>
  <sheetProtection algorithmName="SHA-512" hashValue="aFoH4a1taM6lb9Hyfm1D4D7TT/jlgS+qQ/b9/bYJceRNp/+P/VbhumNdrAMEyA7rwMVA99+dv+0/jSRC4AsoUQ==" saltValue="2a0fPqBBe4ZrUoEMk8yUuQ==" spinCount="100000" sheet="1" objects="1" scenarios="1"/>
  <mergeCells count="122">
    <mergeCell ref="C37:E37"/>
    <mergeCell ref="G25:I25"/>
    <mergeCell ref="A79:E79"/>
    <mergeCell ref="A82:E82"/>
    <mergeCell ref="A39:D39"/>
    <mergeCell ref="A31:E31"/>
    <mergeCell ref="A34:E34"/>
    <mergeCell ref="A35:E35"/>
    <mergeCell ref="A36:E36"/>
    <mergeCell ref="A38:E38"/>
    <mergeCell ref="A32:E32"/>
    <mergeCell ref="A33:E33"/>
    <mergeCell ref="A66:E66"/>
    <mergeCell ref="A56:E56"/>
    <mergeCell ref="A57:E57"/>
    <mergeCell ref="A58:E58"/>
    <mergeCell ref="A59:E59"/>
    <mergeCell ref="A60:E60"/>
    <mergeCell ref="A51:E51"/>
    <mergeCell ref="A52:E52"/>
    <mergeCell ref="A53:E53"/>
    <mergeCell ref="A54:E54"/>
    <mergeCell ref="A55:E55"/>
    <mergeCell ref="C63:E63"/>
    <mergeCell ref="H19:I19"/>
    <mergeCell ref="H20:I20"/>
    <mergeCell ref="H21:I21"/>
    <mergeCell ref="H22:I22"/>
    <mergeCell ref="H23:I23"/>
    <mergeCell ref="J19:K19"/>
    <mergeCell ref="J20:K20"/>
    <mergeCell ref="J21:K21"/>
    <mergeCell ref="J22:K22"/>
    <mergeCell ref="E19:F19"/>
    <mergeCell ref="E20:F20"/>
    <mergeCell ref="E21:F21"/>
    <mergeCell ref="E22:F22"/>
    <mergeCell ref="E23:F23"/>
    <mergeCell ref="F39:T39"/>
    <mergeCell ref="A47:E47"/>
    <mergeCell ref="A19:B19"/>
    <mergeCell ref="A20:B20"/>
    <mergeCell ref="A21:B21"/>
    <mergeCell ref="A22:B22"/>
    <mergeCell ref="A23:B23"/>
    <mergeCell ref="A24:B24"/>
    <mergeCell ref="A29:D29"/>
    <mergeCell ref="A28:T28"/>
    <mergeCell ref="C22:D22"/>
    <mergeCell ref="C23:D23"/>
    <mergeCell ref="C24:D24"/>
    <mergeCell ref="C19:D19"/>
    <mergeCell ref="C20:D20"/>
    <mergeCell ref="C21:D21"/>
    <mergeCell ref="J23:K23"/>
    <mergeCell ref="J24:K24"/>
    <mergeCell ref="J25:K25"/>
    <mergeCell ref="A48:E48"/>
    <mergeCell ref="A49:E49"/>
    <mergeCell ref="A50:E50"/>
    <mergeCell ref="A42:E42"/>
    <mergeCell ref="A43:E43"/>
    <mergeCell ref="A44:E44"/>
    <mergeCell ref="A45:E45"/>
    <mergeCell ref="A46:E46"/>
    <mergeCell ref="A41:E41"/>
    <mergeCell ref="A67:E67"/>
    <mergeCell ref="A68:E68"/>
    <mergeCell ref="A69:E69"/>
    <mergeCell ref="A70:E70"/>
    <mergeCell ref="A71:E71"/>
    <mergeCell ref="A61:E61"/>
    <mergeCell ref="A62:E62"/>
    <mergeCell ref="A64:E64"/>
    <mergeCell ref="A65:E65"/>
    <mergeCell ref="A81:E81"/>
    <mergeCell ref="A83:E83"/>
    <mergeCell ref="A84:E84"/>
    <mergeCell ref="F68:T68"/>
    <mergeCell ref="A72:E72"/>
    <mergeCell ref="A73:E73"/>
    <mergeCell ref="A74:E74"/>
    <mergeCell ref="A80:E80"/>
    <mergeCell ref="A78:T78"/>
    <mergeCell ref="A75:E75"/>
    <mergeCell ref="A76:E76"/>
    <mergeCell ref="J13:K13"/>
    <mergeCell ref="C14:D14"/>
    <mergeCell ref="B4:F4"/>
    <mergeCell ref="A12:L12"/>
    <mergeCell ref="H17:I17"/>
    <mergeCell ref="H18:I18"/>
    <mergeCell ref="J14:K14"/>
    <mergeCell ref="J15:K15"/>
    <mergeCell ref="J16:K16"/>
    <mergeCell ref="J17:K17"/>
    <mergeCell ref="C18:D18"/>
    <mergeCell ref="J18:K18"/>
    <mergeCell ref="E18:F18"/>
    <mergeCell ref="C17:D17"/>
    <mergeCell ref="A14:B14"/>
    <mergeCell ref="A15:B15"/>
    <mergeCell ref="A16:B16"/>
    <mergeCell ref="A17:B17"/>
    <mergeCell ref="A18:B18"/>
    <mergeCell ref="E14:F14"/>
    <mergeCell ref="E15:F15"/>
    <mergeCell ref="E16:F16"/>
    <mergeCell ref="E17:F17"/>
    <mergeCell ref="B10:C10"/>
    <mergeCell ref="B2:C2"/>
    <mergeCell ref="B6:C6"/>
    <mergeCell ref="B8:C8"/>
    <mergeCell ref="H14:I14"/>
    <mergeCell ref="H15:I15"/>
    <mergeCell ref="H16:I16"/>
    <mergeCell ref="C15:D15"/>
    <mergeCell ref="C16:D16"/>
    <mergeCell ref="A13:B13"/>
    <mergeCell ref="C13:D13"/>
    <mergeCell ref="E13:F13"/>
    <mergeCell ref="H13:I13"/>
  </mergeCells>
  <pageMargins left="0.25" right="0.25" top="0.75" bottom="0.5" header="0.25" footer="0.25"/>
  <pageSetup scale="62" fitToHeight="2" orientation="landscape" r:id="rId1"/>
  <headerFooter>
    <oddHeader>&amp;L&amp;G&amp;C&amp;"Times New Roman,Bold"&amp;11AHP OPERATING BUDGET       
&amp;R&amp;D &amp;T</oddHeader>
    <oddFooter>&amp;C&amp;8Page &amp;P of &amp;N</oddFooter>
    <firstHeader>&amp;LFHLB Logo&amp;C&amp;"Times New Roman,Bold"&amp;11AHP DEVELOPMENT BUDGET       
2018 Offering&amp;R&amp;9&amp;D, &amp;T</firstHeader>
    <firstFooter>&amp;C&amp;8Page &amp;P of &amp;N</first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DropDownTable!$C$2:$C$9</xm:f>
          </x14:formula1>
          <xm:sqref>C14:D14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1:R30"/>
  <sheetViews>
    <sheetView showGridLines="0" zoomScale="93" zoomScaleNormal="93" workbookViewId="0">
      <selection activeCell="A30" sqref="A30"/>
    </sheetView>
  </sheetViews>
  <sheetFormatPr defaultRowHeight="12.75" x14ac:dyDescent="0.2"/>
  <cols>
    <col min="1" max="1" width="20" customWidth="1"/>
    <col min="2" max="2" width="3.6640625" customWidth="1"/>
    <col min="3" max="3" width="10.6640625" customWidth="1"/>
    <col min="4" max="4" width="3.6640625" customWidth="1"/>
    <col min="5" max="5" width="22.83203125" bestFit="1" customWidth="1"/>
    <col min="6" max="6" width="3.6640625" customWidth="1"/>
    <col min="7" max="8" width="14.1640625" customWidth="1"/>
    <col min="9" max="9" width="11.5" style="88" customWidth="1"/>
    <col min="10" max="10" width="15.6640625" style="88" customWidth="1"/>
    <col min="11" max="11" width="15.6640625" style="88" bestFit="1" customWidth="1"/>
    <col min="12" max="12" width="15.33203125" style="88" bestFit="1" customWidth="1"/>
    <col min="13" max="13" width="15.33203125" style="88" customWidth="1"/>
    <col min="14" max="14" width="14.33203125" style="88" bestFit="1" customWidth="1"/>
    <col min="15" max="17" width="14.5" style="88" bestFit="1" customWidth="1"/>
    <col min="18" max="18" width="10.6640625" style="88" customWidth="1"/>
    <col min="19" max="19" width="18.1640625" customWidth="1"/>
  </cols>
  <sheetData>
    <row r="1" spans="1:18" x14ac:dyDescent="0.2">
      <c r="A1" s="242" t="s">
        <v>169</v>
      </c>
      <c r="B1" s="220"/>
      <c r="C1" s="81" t="s">
        <v>96</v>
      </c>
      <c r="D1" s="220"/>
      <c r="E1" s="81" t="s">
        <v>179</v>
      </c>
      <c r="F1" s="220"/>
      <c r="G1" s="237" t="s">
        <v>235</v>
      </c>
      <c r="H1" s="243"/>
      <c r="I1" s="569" t="s">
        <v>183</v>
      </c>
      <c r="J1" s="569"/>
      <c r="K1" s="569"/>
      <c r="L1" s="569"/>
      <c r="M1" s="569"/>
      <c r="N1" s="569"/>
      <c r="O1" s="569"/>
      <c r="P1" s="569"/>
      <c r="Q1" s="569"/>
      <c r="R1" s="569"/>
    </row>
    <row r="2" spans="1:18" x14ac:dyDescent="0.2">
      <c r="A2" s="238" t="s">
        <v>170</v>
      </c>
      <c r="B2" s="238"/>
      <c r="C2" s="82" t="s">
        <v>176</v>
      </c>
      <c r="D2" s="220"/>
      <c r="E2" s="231">
        <v>7.4999999999999997E-2</v>
      </c>
      <c r="F2" s="220"/>
      <c r="G2" s="236">
        <v>0.3</v>
      </c>
      <c r="H2" s="244"/>
      <c r="I2" s="89" t="s">
        <v>65</v>
      </c>
      <c r="J2" s="86" t="s">
        <v>184</v>
      </c>
      <c r="K2" s="87" t="s">
        <v>185</v>
      </c>
      <c r="L2" s="87" t="s">
        <v>186</v>
      </c>
      <c r="M2" s="87" t="s">
        <v>187</v>
      </c>
      <c r="N2" s="87" t="s">
        <v>188</v>
      </c>
      <c r="O2" s="87" t="s">
        <v>189</v>
      </c>
      <c r="P2" s="87" t="s">
        <v>190</v>
      </c>
      <c r="Q2" s="87" t="s">
        <v>191</v>
      </c>
      <c r="R2" s="89"/>
    </row>
    <row r="3" spans="1:18" x14ac:dyDescent="0.2">
      <c r="A3" s="238" t="s">
        <v>171</v>
      </c>
      <c r="B3" s="220"/>
      <c r="C3" s="82" t="s">
        <v>178</v>
      </c>
      <c r="D3" s="220"/>
      <c r="E3" s="82"/>
      <c r="F3" s="220"/>
      <c r="G3" s="236">
        <v>0.5</v>
      </c>
      <c r="H3" s="247"/>
      <c r="I3" s="230">
        <f>'Input-OperatingBudget'!$B$9</f>
        <v>0</v>
      </c>
      <c r="J3" s="230">
        <f>$I$3*0.7</f>
        <v>0</v>
      </c>
      <c r="K3" s="230">
        <f>$I$3*0.8</f>
        <v>0</v>
      </c>
      <c r="L3" s="230">
        <f>$I$3*0.9</f>
        <v>0</v>
      </c>
      <c r="M3" s="230">
        <f>$I$3*1</f>
        <v>0</v>
      </c>
      <c r="N3" s="230">
        <f>$I$3*1.08</f>
        <v>0</v>
      </c>
      <c r="O3" s="230">
        <f>$I$3*1.16</f>
        <v>0</v>
      </c>
      <c r="P3" s="230">
        <f>$I$3*1.24</f>
        <v>0</v>
      </c>
      <c r="Q3" s="230">
        <f>$I$3*1.32</f>
        <v>0</v>
      </c>
      <c r="R3" s="89"/>
    </row>
    <row r="4" spans="1:18" x14ac:dyDescent="0.2">
      <c r="A4" s="238" t="s">
        <v>172</v>
      </c>
      <c r="B4" s="220"/>
      <c r="C4" s="82" t="s">
        <v>177</v>
      </c>
      <c r="D4" s="220"/>
      <c r="E4" s="82"/>
      <c r="F4" s="220"/>
      <c r="G4" s="236">
        <v>0.6</v>
      </c>
      <c r="H4" s="247"/>
      <c r="I4" s="248"/>
      <c r="J4" s="570">
        <f>AVERAGE(J3:K3)</f>
        <v>0</v>
      </c>
      <c r="K4" s="573"/>
      <c r="L4" s="93"/>
      <c r="M4" s="570">
        <f>AVERAGE(M3:N3)</f>
        <v>0</v>
      </c>
      <c r="N4" s="571"/>
      <c r="O4" s="93"/>
      <c r="P4" s="570">
        <f>AVERAGE(P3:Q3)</f>
        <v>0</v>
      </c>
      <c r="Q4" s="572"/>
      <c r="R4" s="89"/>
    </row>
    <row r="5" spans="1:18" x14ac:dyDescent="0.2">
      <c r="A5" s="238" t="s">
        <v>173</v>
      </c>
      <c r="B5" s="220"/>
      <c r="C5" s="85">
        <v>1</v>
      </c>
      <c r="D5" s="220"/>
      <c r="E5" s="82"/>
      <c r="F5" s="220"/>
      <c r="G5" s="236">
        <v>0.7</v>
      </c>
      <c r="H5" s="244"/>
      <c r="I5" s="90"/>
      <c r="J5" s="91"/>
      <c r="K5" s="92"/>
      <c r="L5" s="92"/>
      <c r="M5" s="92"/>
      <c r="N5" s="92"/>
      <c r="O5" s="92"/>
      <c r="P5" s="92"/>
      <c r="Q5" s="92"/>
      <c r="R5" s="92"/>
    </row>
    <row r="6" spans="1:18" ht="24" x14ac:dyDescent="0.2">
      <c r="A6" s="238" t="s">
        <v>174</v>
      </c>
      <c r="B6" s="220"/>
      <c r="C6" s="85">
        <v>2</v>
      </c>
      <c r="D6" s="220"/>
      <c r="E6" s="82"/>
      <c r="F6" s="220"/>
      <c r="G6" s="236">
        <v>0.8</v>
      </c>
      <c r="H6" s="244"/>
      <c r="I6" s="252" t="s">
        <v>96</v>
      </c>
      <c r="J6" s="253" t="s">
        <v>236</v>
      </c>
      <c r="K6" s="254" t="s">
        <v>170</v>
      </c>
      <c r="L6" s="254" t="s">
        <v>171</v>
      </c>
      <c r="M6" s="254" t="s">
        <v>172</v>
      </c>
      <c r="N6" s="254" t="s">
        <v>173</v>
      </c>
      <c r="O6" s="254" t="s">
        <v>174</v>
      </c>
      <c r="P6" s="254" t="s">
        <v>175</v>
      </c>
      <c r="Q6" s="92"/>
      <c r="R6" s="92"/>
    </row>
    <row r="7" spans="1:18" ht="12.75" customHeight="1" x14ac:dyDescent="0.2">
      <c r="A7" s="238" t="s">
        <v>175</v>
      </c>
      <c r="B7" s="220"/>
      <c r="C7" s="85">
        <v>3</v>
      </c>
      <c r="D7" s="220"/>
      <c r="E7" s="82"/>
      <c r="F7" s="220"/>
      <c r="G7" s="236">
        <v>0.8</v>
      </c>
      <c r="H7" s="244"/>
      <c r="I7" s="246" t="s">
        <v>176</v>
      </c>
      <c r="J7" s="250">
        <f>J3</f>
        <v>0</v>
      </c>
      <c r="K7" s="250">
        <f t="shared" ref="K7:K13" si="0">$J7*0.3</f>
        <v>0</v>
      </c>
      <c r="L7" s="250">
        <f>$J7*0.5</f>
        <v>0</v>
      </c>
      <c r="M7" s="250">
        <f>$J7*0.6</f>
        <v>0</v>
      </c>
      <c r="N7" s="250">
        <f>$J7*0.7</f>
        <v>0</v>
      </c>
      <c r="O7" s="250">
        <f>$J7*0.8</f>
        <v>0</v>
      </c>
      <c r="P7" s="250">
        <f>$J7</f>
        <v>0</v>
      </c>
      <c r="Q7"/>
      <c r="R7"/>
    </row>
    <row r="8" spans="1:18" x14ac:dyDescent="0.2">
      <c r="A8" s="238"/>
      <c r="B8" s="220"/>
      <c r="C8" s="85">
        <v>4</v>
      </c>
      <c r="D8" s="220"/>
      <c r="E8" s="82"/>
      <c r="F8" s="220"/>
      <c r="G8" s="236"/>
      <c r="H8" s="244"/>
      <c r="I8" s="246" t="s">
        <v>178</v>
      </c>
      <c r="J8" s="251">
        <f>J3</f>
        <v>0</v>
      </c>
      <c r="K8" s="250">
        <f t="shared" si="0"/>
        <v>0</v>
      </c>
      <c r="L8" s="250">
        <f t="shared" ref="L8:L12" si="1">$J8*0.5</f>
        <v>0</v>
      </c>
      <c r="M8" s="250">
        <f t="shared" ref="M8:M14" si="2">$J8*0.6</f>
        <v>0</v>
      </c>
      <c r="N8" s="251">
        <f t="shared" ref="N8:N14" si="3">$J8*0.7</f>
        <v>0</v>
      </c>
      <c r="O8" s="251">
        <f t="shared" ref="O8:O14" si="4">$J8*0.8</f>
        <v>0</v>
      </c>
      <c r="P8" s="251">
        <f t="shared" ref="P8:P14" si="5">$J8</f>
        <v>0</v>
      </c>
      <c r="Q8"/>
      <c r="R8"/>
    </row>
    <row r="9" spans="1:18" x14ac:dyDescent="0.2">
      <c r="A9" s="238"/>
      <c r="B9" s="220"/>
      <c r="C9" s="85">
        <v>5</v>
      </c>
      <c r="D9" s="220"/>
      <c r="E9" s="82"/>
      <c r="F9" s="220"/>
      <c r="G9" s="236"/>
      <c r="H9" s="244"/>
      <c r="I9" s="246" t="s">
        <v>177</v>
      </c>
      <c r="J9" s="251">
        <f>J3</f>
        <v>0</v>
      </c>
      <c r="K9" s="250">
        <f t="shared" si="0"/>
        <v>0</v>
      </c>
      <c r="L9" s="250">
        <f>$J9*0.5</f>
        <v>0</v>
      </c>
      <c r="M9" s="250">
        <f t="shared" si="2"/>
        <v>0</v>
      </c>
      <c r="N9" s="251">
        <f t="shared" si="3"/>
        <v>0</v>
      </c>
      <c r="O9" s="251">
        <f t="shared" si="4"/>
        <v>0</v>
      </c>
      <c r="P9" s="251">
        <f t="shared" si="5"/>
        <v>0</v>
      </c>
      <c r="Q9"/>
      <c r="R9"/>
    </row>
    <row r="10" spans="1:18" x14ac:dyDescent="0.2">
      <c r="A10" s="239"/>
      <c r="B10" s="220"/>
      <c r="C10" s="82"/>
      <c r="D10" s="220"/>
      <c r="E10" s="82"/>
      <c r="F10" s="220"/>
      <c r="G10" s="236"/>
      <c r="H10" s="244"/>
      <c r="I10" s="246">
        <v>1</v>
      </c>
      <c r="J10" s="251">
        <f>J4</f>
        <v>0</v>
      </c>
      <c r="K10" s="250">
        <f t="shared" si="0"/>
        <v>0</v>
      </c>
      <c r="L10" s="250">
        <f>$J10*0.5</f>
        <v>0</v>
      </c>
      <c r="M10" s="250">
        <f t="shared" si="2"/>
        <v>0</v>
      </c>
      <c r="N10" s="251">
        <f t="shared" si="3"/>
        <v>0</v>
      </c>
      <c r="O10" s="251">
        <f t="shared" si="4"/>
        <v>0</v>
      </c>
      <c r="P10" s="251">
        <f t="shared" si="5"/>
        <v>0</v>
      </c>
      <c r="Q10"/>
      <c r="R10"/>
    </row>
    <row r="11" spans="1:18" x14ac:dyDescent="0.2">
      <c r="A11" s="239"/>
      <c r="B11" s="220"/>
      <c r="C11" s="82"/>
      <c r="D11" s="220"/>
      <c r="E11" s="82"/>
      <c r="F11" s="220"/>
      <c r="G11" s="236"/>
      <c r="H11" s="244"/>
      <c r="I11" s="246">
        <v>2</v>
      </c>
      <c r="J11" s="251">
        <f>L3</f>
        <v>0</v>
      </c>
      <c r="K11" s="250">
        <f t="shared" si="0"/>
        <v>0</v>
      </c>
      <c r="L11" s="250">
        <f t="shared" si="1"/>
        <v>0</v>
      </c>
      <c r="M11" s="250">
        <f t="shared" si="2"/>
        <v>0</v>
      </c>
      <c r="N11" s="251">
        <f t="shared" si="3"/>
        <v>0</v>
      </c>
      <c r="O11" s="251">
        <f t="shared" si="4"/>
        <v>0</v>
      </c>
      <c r="P11" s="251">
        <f t="shared" si="5"/>
        <v>0</v>
      </c>
      <c r="Q11"/>
      <c r="R11"/>
    </row>
    <row r="12" spans="1:18" x14ac:dyDescent="0.2">
      <c r="A12" s="239"/>
      <c r="B12" s="220"/>
      <c r="C12" s="82"/>
      <c r="D12" s="220"/>
      <c r="E12" s="82"/>
      <c r="F12" s="220"/>
      <c r="G12" s="236"/>
      <c r="H12" s="244"/>
      <c r="I12" s="246">
        <v>3</v>
      </c>
      <c r="J12" s="251">
        <f>M4</f>
        <v>0</v>
      </c>
      <c r="K12" s="250">
        <f t="shared" si="0"/>
        <v>0</v>
      </c>
      <c r="L12" s="250">
        <f t="shared" si="1"/>
        <v>0</v>
      </c>
      <c r="M12" s="250">
        <f t="shared" si="2"/>
        <v>0</v>
      </c>
      <c r="N12" s="251">
        <f t="shared" si="3"/>
        <v>0</v>
      </c>
      <c r="O12" s="251">
        <f t="shared" si="4"/>
        <v>0</v>
      </c>
      <c r="P12" s="251">
        <f t="shared" si="5"/>
        <v>0</v>
      </c>
      <c r="Q12"/>
      <c r="R12"/>
    </row>
    <row r="13" spans="1:18" x14ac:dyDescent="0.2">
      <c r="A13" s="240"/>
      <c r="B13" s="220"/>
      <c r="C13" s="82"/>
      <c r="D13" s="220"/>
      <c r="E13" s="82"/>
      <c r="F13" s="220"/>
      <c r="G13" s="236"/>
      <c r="H13" s="244"/>
      <c r="I13" s="246">
        <v>4</v>
      </c>
      <c r="J13" s="251">
        <f>O3</f>
        <v>0</v>
      </c>
      <c r="K13" s="250">
        <f t="shared" si="0"/>
        <v>0</v>
      </c>
      <c r="L13" s="250">
        <f>$J13*0.5</f>
        <v>0</v>
      </c>
      <c r="M13" s="250">
        <f t="shared" si="2"/>
        <v>0</v>
      </c>
      <c r="N13" s="251">
        <f t="shared" si="3"/>
        <v>0</v>
      </c>
      <c r="O13" s="251">
        <f t="shared" si="4"/>
        <v>0</v>
      </c>
      <c r="P13" s="251">
        <f t="shared" si="5"/>
        <v>0</v>
      </c>
      <c r="Q13"/>
      <c r="R13"/>
    </row>
    <row r="14" spans="1:18" x14ac:dyDescent="0.2">
      <c r="A14" s="240"/>
      <c r="B14" s="220"/>
      <c r="C14" s="82"/>
      <c r="D14" s="220"/>
      <c r="E14" s="83"/>
      <c r="F14" s="220"/>
      <c r="G14" s="236"/>
      <c r="H14" s="244"/>
      <c r="I14" s="246">
        <v>5</v>
      </c>
      <c r="J14" s="251">
        <f>P4</f>
        <v>0</v>
      </c>
      <c r="K14" s="250">
        <f t="shared" ref="K14" si="6">$J14*0.3</f>
        <v>0</v>
      </c>
      <c r="L14" s="250">
        <f>$J14*0.5</f>
        <v>0</v>
      </c>
      <c r="M14" s="250">
        <f t="shared" si="2"/>
        <v>0</v>
      </c>
      <c r="N14" s="251">
        <f t="shared" si="3"/>
        <v>0</v>
      </c>
      <c r="O14" s="251">
        <f t="shared" si="4"/>
        <v>0</v>
      </c>
      <c r="P14" s="251">
        <f t="shared" si="5"/>
        <v>0</v>
      </c>
      <c r="Q14"/>
      <c r="R14"/>
    </row>
    <row r="15" spans="1:18" x14ac:dyDescent="0.2">
      <c r="A15" s="241"/>
      <c r="B15" s="220"/>
      <c r="C15" s="82"/>
      <c r="D15" s="220"/>
      <c r="E15" s="83"/>
      <c r="F15" s="220"/>
      <c r="G15" s="236"/>
      <c r="H15" s="244"/>
      <c r="Q15"/>
      <c r="R15"/>
    </row>
    <row r="16" spans="1:18" x14ac:dyDescent="0.2">
      <c r="A16" s="240"/>
      <c r="B16" s="220"/>
      <c r="C16" s="82"/>
      <c r="D16" s="220"/>
      <c r="E16" s="83"/>
      <c r="F16" s="220"/>
      <c r="G16" s="236"/>
      <c r="H16" s="244"/>
      <c r="Q16"/>
      <c r="R16"/>
    </row>
    <row r="17" spans="1:18" x14ac:dyDescent="0.2">
      <c r="A17" s="240"/>
      <c r="B17" s="220"/>
      <c r="C17" s="82"/>
      <c r="D17" s="220"/>
      <c r="E17" s="83"/>
      <c r="F17" s="220"/>
      <c r="G17" s="236"/>
      <c r="H17" s="244"/>
      <c r="Q17"/>
      <c r="R17"/>
    </row>
    <row r="18" spans="1:18" x14ac:dyDescent="0.2">
      <c r="A18" s="240"/>
      <c r="B18" s="220"/>
      <c r="C18" s="82"/>
      <c r="D18" s="220"/>
      <c r="E18" s="83"/>
      <c r="F18" s="220"/>
      <c r="G18" s="236"/>
      <c r="H18" s="244"/>
      <c r="J18" s="249"/>
      <c r="Q18"/>
      <c r="R18"/>
    </row>
    <row r="19" spans="1:18" x14ac:dyDescent="0.2">
      <c r="A19" s="240"/>
      <c r="B19" s="220"/>
      <c r="C19" s="82"/>
      <c r="D19" s="220"/>
      <c r="E19" s="83"/>
      <c r="F19" s="220"/>
      <c r="G19" s="236"/>
      <c r="H19" s="244"/>
      <c r="Q19"/>
      <c r="R19"/>
    </row>
    <row r="20" spans="1:18" x14ac:dyDescent="0.2">
      <c r="A20" s="240"/>
      <c r="B20" s="220"/>
      <c r="C20" s="82"/>
      <c r="D20" s="220"/>
      <c r="E20" s="83"/>
      <c r="F20" s="220"/>
      <c r="G20" s="236"/>
      <c r="H20" s="244"/>
      <c r="Q20"/>
      <c r="R20"/>
    </row>
    <row r="21" spans="1:18" x14ac:dyDescent="0.2">
      <c r="A21" s="240"/>
      <c r="B21" s="220"/>
      <c r="C21" s="82"/>
      <c r="D21" s="220"/>
      <c r="E21" s="83"/>
      <c r="F21" s="220"/>
      <c r="G21" s="236"/>
      <c r="H21" s="244"/>
      <c r="Q21"/>
      <c r="R21"/>
    </row>
    <row r="22" spans="1:18" x14ac:dyDescent="0.2">
      <c r="G22" s="245"/>
      <c r="Q22"/>
      <c r="R22"/>
    </row>
    <row r="23" spans="1:18" x14ac:dyDescent="0.2">
      <c r="G23" s="245"/>
      <c r="Q23"/>
      <c r="R23"/>
    </row>
    <row r="24" spans="1:18" x14ac:dyDescent="0.2">
      <c r="A24" s="19" t="s">
        <v>251</v>
      </c>
      <c r="G24" s="245"/>
      <c r="Q24"/>
      <c r="R24"/>
    </row>
    <row r="25" spans="1:18" x14ac:dyDescent="0.2">
      <c r="A25" s="19" t="s">
        <v>252</v>
      </c>
      <c r="Q25"/>
      <c r="R25"/>
    </row>
    <row r="26" spans="1:18" x14ac:dyDescent="0.2">
      <c r="A26" s="19" t="s">
        <v>253</v>
      </c>
      <c r="Q26"/>
      <c r="R26"/>
    </row>
    <row r="27" spans="1:18" x14ac:dyDescent="0.2">
      <c r="A27" s="19" t="s">
        <v>254</v>
      </c>
      <c r="Q27"/>
      <c r="R27"/>
    </row>
    <row r="28" spans="1:18" x14ac:dyDescent="0.2">
      <c r="A28" s="19" t="s">
        <v>255</v>
      </c>
      <c r="Q28"/>
      <c r="R28"/>
    </row>
    <row r="29" spans="1:18" x14ac:dyDescent="0.2">
      <c r="A29" s="19" t="s">
        <v>256</v>
      </c>
      <c r="Q29"/>
      <c r="R29"/>
    </row>
    <row r="30" spans="1:18" x14ac:dyDescent="0.2">
      <c r="A30" s="19" t="s">
        <v>257</v>
      </c>
    </row>
  </sheetData>
  <mergeCells count="4">
    <mergeCell ref="I1:R1"/>
    <mergeCell ref="M4:N4"/>
    <mergeCell ref="P4:Q4"/>
    <mergeCell ref="J4:K4"/>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70C0"/>
  </sheetPr>
  <dimension ref="A6:E13"/>
  <sheetViews>
    <sheetView workbookViewId="0">
      <pane xSplit="1" ySplit="7" topLeftCell="B8" activePane="bottomRight" state="frozen"/>
      <selection pane="topRight" activeCell="B1" sqref="B1"/>
      <selection pane="bottomLeft" activeCell="A8" sqref="A8"/>
      <selection pane="bottomRight" activeCell="D25" sqref="D25"/>
    </sheetView>
  </sheetViews>
  <sheetFormatPr defaultRowHeight="12.75" x14ac:dyDescent="0.2"/>
  <cols>
    <col min="2" max="2" width="12.6640625" customWidth="1"/>
    <col min="3" max="3" width="18.1640625" customWidth="1"/>
    <col min="4" max="4" width="76.5" customWidth="1"/>
    <col min="5" max="5" width="72" customWidth="1"/>
  </cols>
  <sheetData>
    <row r="6" spans="1:5" ht="9" customHeight="1" x14ac:dyDescent="0.2"/>
    <row r="7" spans="1:5" ht="42.75" customHeight="1" x14ac:dyDescent="0.2">
      <c r="A7" s="113" t="s">
        <v>208</v>
      </c>
      <c r="B7" s="116" t="s">
        <v>216</v>
      </c>
      <c r="C7" s="113" t="s">
        <v>215</v>
      </c>
      <c r="D7" s="113" t="s">
        <v>209</v>
      </c>
      <c r="E7" s="113" t="s">
        <v>213</v>
      </c>
    </row>
    <row r="8" spans="1:5" x14ac:dyDescent="0.2">
      <c r="A8" s="255">
        <v>43956</v>
      </c>
      <c r="B8" s="19" t="s">
        <v>237</v>
      </c>
      <c r="C8" s="19" t="s">
        <v>239</v>
      </c>
      <c r="D8" s="19" t="s">
        <v>238</v>
      </c>
    </row>
    <row r="9" spans="1:5" x14ac:dyDescent="0.2">
      <c r="A9" s="255">
        <v>45232</v>
      </c>
      <c r="B9" t="s">
        <v>259</v>
      </c>
      <c r="C9" s="19" t="s">
        <v>239</v>
      </c>
      <c r="D9" t="s">
        <v>260</v>
      </c>
    </row>
    <row r="10" spans="1:5" x14ac:dyDescent="0.2">
      <c r="A10" s="255">
        <v>45233</v>
      </c>
      <c r="B10" t="s">
        <v>259</v>
      </c>
      <c r="C10" t="s">
        <v>261</v>
      </c>
      <c r="D10" t="s">
        <v>265</v>
      </c>
    </row>
    <row r="11" spans="1:5" x14ac:dyDescent="0.2">
      <c r="C11" t="s">
        <v>261</v>
      </c>
      <c r="D11" t="s">
        <v>262</v>
      </c>
    </row>
    <row r="12" spans="1:5" x14ac:dyDescent="0.2">
      <c r="C12" t="s">
        <v>261</v>
      </c>
      <c r="D12" t="s">
        <v>264</v>
      </c>
    </row>
    <row r="13" spans="1:5" x14ac:dyDescent="0.2">
      <c r="C13" t="s">
        <v>266</v>
      </c>
      <c r="D13" t="s">
        <v>267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89B17103C22346A1FD625A01CCB5A1" ma:contentTypeVersion="" ma:contentTypeDescription="Create a new document." ma:contentTypeScope="" ma:versionID="c13c972ab96abb3b7675a12bdf22ad5c">
  <xsd:schema xmlns:xsd="http://www.w3.org/2001/XMLSchema" xmlns:xs="http://www.w3.org/2001/XMLSchema" xmlns:p="http://schemas.microsoft.com/office/2006/metadata/properties" xmlns:ns1="http://schemas.microsoft.com/sharepoint/v3" targetNamespace="http://schemas.microsoft.com/office/2006/metadata/properties" ma:root="true" ma:fieldsID="fcb03f435d8c838b9a5e2c5aef1e8c2a" ns1:_="">
    <xsd:import namespace="http://schemas.microsoft.com/sharepoint/v3"/>
    <xsd:element name="properties">
      <xsd:complexType>
        <xsd:sequence>
          <xsd:element name="documentManagement">
            <xsd:complexType>
              <xsd:all>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xd_Signature"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ItemChildCount" minOccurs="0"/>
                <xsd:element ref="ns1:FolderChildCount"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ModerationComments" ma:index="0" nillable="true" ma:displayName="Approver Comments" ma:hidden="true" ma:internalName="_ModerationComments" ma:readOnly="true">
      <xsd:simpleType>
        <xsd:restriction base="dms:Note"/>
      </xsd:simpleType>
    </xsd:element>
    <xsd:element name="File_x0020_Type" ma:index="4" nillable="true" ma:displayName="File Type" ma:hidden="true" ma:internalName="File_x0020_Type" ma:readOnly="true">
      <xsd:simpleType>
        <xsd:restriction base="dms:Text"/>
      </xsd:simpleType>
    </xsd:element>
    <xsd:element name="HTML_x0020_File_x0020_Type" ma:index="5" nillable="true" ma:displayName="HTML File Type" ma:hidden="true" ma:internalName="HTML_x0020_File_x0020_Type" ma:readOnly="true">
      <xsd:simpleType>
        <xsd:restriction base="dms:Text"/>
      </xsd:simpleType>
    </xsd:element>
    <xsd:element name="_SourceUrl" ma:index="6" nillable="true" ma:displayName="Source URL" ma:hidden="true" ma:internalName="_SourceUrl">
      <xsd:simpleType>
        <xsd:restriction base="dms:Text"/>
      </xsd:simpleType>
    </xsd:element>
    <xsd:element name="_SharedFileIndex" ma:index="7" nillable="true" ma:displayName="Shared File Index" ma:hidden="true" ma:internalName="_SharedFileIndex">
      <xsd:simpleType>
        <xsd:restriction base="dms:Text"/>
      </xsd:simpleType>
    </xsd:element>
    <xsd:element name="ContentTypeId" ma:index="9" nillable="true" ma:displayName="Content Type ID" ma:hidden="true" ma:internalName="ContentTypeId" ma:readOnly="true">
      <xsd:simpleType>
        <xsd:restriction base="dms:Unknown"/>
      </xsd:simpleType>
    </xsd:element>
    <xsd:element name="TemplateUrl" ma:index="10" nillable="true" ma:displayName="Template Link" ma:hidden="true" ma:internalName="TemplateUrl">
      <xsd:simpleType>
        <xsd:restriction base="dms:Text"/>
      </xsd:simpleType>
    </xsd:element>
    <xsd:element name="xd_ProgID" ma:index="11" nillable="true" ma:displayName="HTML File Link" ma:hidden="true" ma:internalName="xd_ProgID">
      <xsd:simpleType>
        <xsd:restriction base="dms:Text"/>
      </xsd:simpleType>
    </xsd:element>
    <xsd:element name="xd_Signature" ma:index="12" nillable="true" ma:displayName="Is Signed" ma:hidden="true" ma:internalName="xd_Signature" ma:readOnly="true">
      <xsd:simpleType>
        <xsd:restriction base="dms:Boolean"/>
      </xsd:simpleType>
    </xsd:element>
    <xsd:element name="ID" ma:index="13" nillable="true" ma:displayName="ID" ma:internalName="ID" ma:readOnly="true">
      <xsd:simpleType>
        <xsd:restriction base="dms:Unknown"/>
      </xsd:simpleType>
    </xsd:element>
    <xsd:element name="Author" ma:index="16"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18"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19" nillable="true" ma:displayName="Has Copy Destinations" ma:hidden="true" ma:internalName="_HasCopyDestinations" ma:readOnly="true">
      <xsd:simpleType>
        <xsd:restriction base="dms:Boolean"/>
      </xsd:simpleType>
    </xsd:element>
    <xsd:element name="_CopySource" ma:index="20" nillable="true" ma:displayName="Copy Source" ma:internalName="_CopySource" ma:readOnly="true">
      <xsd:simpleType>
        <xsd:restriction base="dms:Text"/>
      </xsd:simpleType>
    </xsd:element>
    <xsd:element name="_ModerationStatus" ma:index="21" nillable="true" ma:displayName="Approval Status" ma:default="0" ma:hidden="true" ma:internalName="_ModerationStatus" ma:readOnly="true">
      <xsd:simpleType>
        <xsd:restriction base="dms:Unknown"/>
      </xsd:simpleType>
    </xsd:element>
    <xsd:element name="FileRef" ma:index="22" nillable="true" ma:displayName="URL Path" ma:hidden="true" ma:list="Docs" ma:internalName="FileRef" ma:readOnly="true" ma:showField="FullUrl">
      <xsd:simpleType>
        <xsd:restriction base="dms:Lookup"/>
      </xsd:simpleType>
    </xsd:element>
    <xsd:element name="FileDirRef" ma:index="23" nillable="true" ma:displayName="Path" ma:hidden="true" ma:list="Docs" ma:internalName="FileDirRef" ma:readOnly="true" ma:showField="DirName">
      <xsd:simpleType>
        <xsd:restriction base="dms:Lookup"/>
      </xsd:simpleType>
    </xsd:element>
    <xsd:element name="Last_x0020_Modified" ma:index="24" nillable="true" ma:displayName="Modified" ma:format="TRUE" ma:hidden="true" ma:list="Docs" ma:internalName="Last_x0020_Modified" ma:readOnly="true" ma:showField="TimeLastModified">
      <xsd:simpleType>
        <xsd:restriction base="dms:Lookup"/>
      </xsd:simpleType>
    </xsd:element>
    <xsd:element name="Created_x0020_Date" ma:index="25" nillable="true" ma:displayName="Created" ma:format="TRUE" ma:hidden="true" ma:list="Docs" ma:internalName="Created_x0020_Date" ma:readOnly="true" ma:showField="TimeCreated">
      <xsd:simpleType>
        <xsd:restriction base="dms:Lookup"/>
      </xsd:simpleType>
    </xsd:element>
    <xsd:element name="File_x0020_Size" ma:index="26" nillable="true" ma:displayName="File Size" ma:format="TRUE" ma:hidden="true" ma:list="Docs" ma:internalName="File_x0020_Size" ma:readOnly="true" ma:showField="SizeInKB">
      <xsd:simpleType>
        <xsd:restriction base="dms:Lookup"/>
      </xsd:simpleType>
    </xsd:element>
    <xsd:element name="FSObjType" ma:index="27" nillable="true" ma:displayName="Item Type" ma:hidden="true" ma:list="Docs" ma:internalName="FSObjType" ma:readOnly="true" ma:showField="FSType">
      <xsd:simpleType>
        <xsd:restriction base="dms:Lookup"/>
      </xsd:simpleType>
    </xsd:element>
    <xsd:element name="SortBehavior" ma:index="28" nillable="true" ma:displayName="Sort Type" ma:hidden="true" ma:list="Docs" ma:internalName="SortBehavior" ma:readOnly="true" ma:showField="SortBehavior">
      <xsd:simpleType>
        <xsd:restriction base="dms:Lookup"/>
      </xsd:simpleType>
    </xsd:element>
    <xsd:element name="CheckedOutUserId" ma:index="30" nillable="true" ma:displayName="ID of the User who has the item Checked Out" ma:hidden="true" ma:list="Docs" ma:internalName="CheckedOutUserId" ma:readOnly="true" ma:showField="CheckoutUserId">
      <xsd:simpleType>
        <xsd:restriction base="dms:Lookup"/>
      </xsd:simpleType>
    </xsd:element>
    <xsd:element name="IsCheckedoutToLocal" ma:index="31" nillable="true" ma:displayName="Is Checked out to local" ma:hidden="true" ma:list="Docs" ma:internalName="IsCheckedoutToLocal" ma:readOnly="true" ma:showField="IsCheckoutToLocal">
      <xsd:simpleType>
        <xsd:restriction base="dms:Lookup"/>
      </xsd:simpleType>
    </xsd:element>
    <xsd:element name="CheckoutUser" ma:index="32"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3" nillable="true" ma:displayName="Unique Id" ma:hidden="true" ma:list="Docs" ma:internalName="UniqueId" ma:readOnly="true" ma:showField="UniqueId">
      <xsd:simpleType>
        <xsd:restriction base="dms:Lookup"/>
      </xsd:simpleType>
    </xsd:element>
    <xsd:element name="SyncClientId" ma:index="34" nillable="true" ma:displayName="Client Id" ma:hidden="true" ma:list="Docs" ma:internalName="SyncClientId" ma:readOnly="true" ma:showField="SyncClientId">
      <xsd:simpleType>
        <xsd:restriction base="dms:Lookup"/>
      </xsd:simpleType>
    </xsd:element>
    <xsd:element name="ProgId" ma:index="35" nillable="true" ma:displayName="ProgId" ma:hidden="true" ma:list="Docs" ma:internalName="ProgId" ma:readOnly="true" ma:showField="ProgId">
      <xsd:simpleType>
        <xsd:restriction base="dms:Lookup"/>
      </xsd:simpleType>
    </xsd:element>
    <xsd:element name="ScopeId" ma:index="36" nillable="true" ma:displayName="ScopeId" ma:hidden="true" ma:list="Docs" ma:internalName="ScopeId" ma:readOnly="true" ma:showField="ScopeId">
      <xsd:simpleType>
        <xsd:restriction base="dms:Lookup"/>
      </xsd:simpleType>
    </xsd:element>
    <xsd:element name="VirusStatus" ma:index="37" nillable="true" ma:displayName="Virus Status" ma:format="TRUE" ma:hidden="true" ma:list="Docs" ma:internalName="VirusStatus" ma:readOnly="true" ma:showField="Size">
      <xsd:simpleType>
        <xsd:restriction base="dms:Lookup"/>
      </xsd:simpleType>
    </xsd:element>
    <xsd:element name="CheckedOutTitle" ma:index="38" nillable="true" ma:displayName="Checked Out To" ma:format="TRUE" ma:hidden="true" ma:list="Docs" ma:internalName="CheckedOutTitle" ma:readOnly="true" ma:showField="CheckedOutTitle">
      <xsd:simpleType>
        <xsd:restriction base="dms:Lookup"/>
      </xsd:simpleType>
    </xsd:element>
    <xsd:element name="_CheckinComment" ma:index="39" nillable="true" ma:displayName="Check In Comment" ma:format="TRUE" ma:list="Docs" ma:internalName="_CheckinComment" ma:readOnly="true" ma:showField="CheckinComment">
      <xsd:simpleType>
        <xsd:restriction base="dms:Lookup"/>
      </xsd:simpleType>
    </xsd:element>
    <xsd:element name="MetaInfo" ma:index="52" nillable="true" ma:displayName="Property Bag" ma:hidden="true" ma:list="Docs" ma:internalName="MetaInfo" ma:showField="MetaInfo">
      <xsd:simpleType>
        <xsd:restriction base="dms:Lookup"/>
      </xsd:simpleType>
    </xsd:element>
    <xsd:element name="_Level" ma:index="53" nillable="true" ma:displayName="Level" ma:hidden="true" ma:internalName="_Level" ma:readOnly="true">
      <xsd:simpleType>
        <xsd:restriction base="dms:Unknown"/>
      </xsd:simpleType>
    </xsd:element>
    <xsd:element name="_IsCurrentVersion" ma:index="54" nillable="true" ma:displayName="Is Current Version" ma:hidden="true" ma:internalName="_IsCurrentVersion" ma:readOnly="true">
      <xsd:simpleType>
        <xsd:restriction base="dms:Boolean"/>
      </xsd:simpleType>
    </xsd:element>
    <xsd:element name="ItemChildCount" ma:index="55" nillable="true" ma:displayName="Item Child Count" ma:hidden="true" ma:list="Docs" ma:internalName="ItemChildCount" ma:readOnly="true" ma:showField="ItemChildCount">
      <xsd:simpleType>
        <xsd:restriction base="dms:Lookup"/>
      </xsd:simpleType>
    </xsd:element>
    <xsd:element name="FolderChildCount" ma:index="56" nillable="true" ma:displayName="Folder Child Count" ma:hidden="true" ma:list="Docs" ma:internalName="FolderChildCount" ma:readOnly="true" ma:showField="FolderChildCount">
      <xsd:simpleType>
        <xsd:restriction base="dms:Lookup"/>
      </xsd:simpleType>
    </xsd:element>
    <xsd:element name="owshiddenversion" ma:index="60" nillable="true" ma:displayName="owshiddenversion" ma:hidden="true" ma:internalName="owshiddenversion" ma:readOnly="true">
      <xsd:simpleType>
        <xsd:restriction base="dms:Unknown"/>
      </xsd:simpleType>
    </xsd:element>
    <xsd:element name="_UIVersion" ma:index="61" nillable="true" ma:displayName="UI Version" ma:hidden="true" ma:internalName="_UIVersion" ma:readOnly="true">
      <xsd:simpleType>
        <xsd:restriction base="dms:Unknown"/>
      </xsd:simpleType>
    </xsd:element>
    <xsd:element name="_UIVersionString" ma:index="62" nillable="true" ma:displayName="Version" ma:internalName="_UIVersionString" ma:readOnly="true">
      <xsd:simpleType>
        <xsd:restriction base="dms:Text"/>
      </xsd:simpleType>
    </xsd:element>
    <xsd:element name="InstanceID" ma:index="63" nillable="true" ma:displayName="Instance ID" ma:hidden="true" ma:internalName="InstanceID" ma:readOnly="true">
      <xsd:simpleType>
        <xsd:restriction base="dms:Unknown"/>
      </xsd:simpleType>
    </xsd:element>
    <xsd:element name="Order" ma:index="64" nillable="true" ma:displayName="Order" ma:hidden="true" ma:internalName="Order">
      <xsd:simpleType>
        <xsd:restriction base="dms:Number"/>
      </xsd:simpleType>
    </xsd:element>
    <xsd:element name="GUID" ma:index="65" nillable="true" ma:displayName="GUID" ma:hidden="true" ma:internalName="GUID" ma:readOnly="true">
      <xsd:simpleType>
        <xsd:restriction base="dms:Unknown"/>
      </xsd:simpleType>
    </xsd:element>
    <xsd:element name="WorkflowVersion" ma:index="66" nillable="true" ma:displayName="Workflow Version" ma:hidden="true" ma:internalName="WorkflowVersion" ma:readOnly="true">
      <xsd:simpleType>
        <xsd:restriction base="dms:Unknown"/>
      </xsd:simpleType>
    </xsd:element>
    <xsd:element name="WorkflowInstanceID" ma:index="67" nillable="true" ma:displayName="Workflow Instance ID" ma:hidden="true" ma:internalName="WorkflowInstanceID" ma:readOnly="true">
      <xsd:simpleType>
        <xsd:restriction base="dms:Unknown"/>
      </xsd:simpleType>
    </xsd:element>
    <xsd:element name="ParentVersionString" ma:index="68" nillable="true" ma:displayName="Source Version (Converted Document)" ma:hidden="true" ma:list="Docs" ma:internalName="ParentVersionString" ma:readOnly="true" ma:showField="ParentVersionString">
      <xsd:simpleType>
        <xsd:restriction base="dms:Lookup"/>
      </xsd:simpleType>
    </xsd:element>
    <xsd:element name="ParentLeafName" ma:index="69" nillable="true" ma:displayName="Source Name (Converted Document)" ma:hidden="true" ma:list="Docs" ma:internalName="ParentLeafName" ma:readOnly="true" ma:showField="ParentLeafName">
      <xsd:simpleType>
        <xsd:restriction base="dms:Lookup"/>
      </xsd:simpleType>
    </xsd:element>
    <xsd:element name="DocConcurrencyNumber" ma:index="70" nillable="true" ma:displayName="Document Concurrency Number" ma:hidden="true" ma:list="Docs" ma:internalName="DocConcurrencyNumber" ma:readOnly="true" ma:showField="DocConcurrencyNumber">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ContentTypeId xmlns="http://schemas.microsoft.com/sharepoint/v3">0x010100E589B17103C22346A1FD625A01CCB5A1</ContentTypeId>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Props1.xml><?xml version="1.0" encoding="utf-8"?>
<ds:datastoreItem xmlns:ds="http://schemas.openxmlformats.org/officeDocument/2006/customXml" ds:itemID="{345F9E44-FAA6-44E2-AEB1-A0C4EAFD0529}">
  <ds:schemaRefs>
    <ds:schemaRef ds:uri="http://schemas.microsoft.com/sharepoint/v3/contenttype/forms"/>
  </ds:schemaRefs>
</ds:datastoreItem>
</file>

<file path=customXml/itemProps2.xml><?xml version="1.0" encoding="utf-8"?>
<ds:datastoreItem xmlns:ds="http://schemas.openxmlformats.org/officeDocument/2006/customXml" ds:itemID="{FB0D147A-8E42-4A66-ACA8-332FD0908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05FC7-C273-46F6-A5CA-8DCD7BE9ECA4}">
  <ds:schemaRefs>
    <ds:schemaRef ds:uri="http://schemas.microsoft.com/office/2006/documentManagement/types"/>
    <ds:schemaRef ds:uri="http://purl.org/dc/dcmitype/"/>
    <ds:schemaRef ds:uri="http://purl.org/dc/elements/1.1/"/>
    <ds:schemaRef ds:uri="http://schemas.microsoft.com/sharepoint/v3"/>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Instructions</vt:lpstr>
      <vt:lpstr>Input-DevelopmentBudget</vt:lpstr>
      <vt:lpstr>Input-OperatingBudget</vt:lpstr>
      <vt:lpstr>Output-DevelopmentBudget</vt:lpstr>
      <vt:lpstr>Output-OperatingBudget</vt:lpstr>
      <vt:lpstr>DropDownTable</vt:lpstr>
      <vt:lpstr>ChangeControls</vt:lpstr>
      <vt:lpstr>NetIncome</vt:lpstr>
      <vt:lpstr>'Input-DevelopmentBudget'!Print_Area</vt:lpstr>
      <vt:lpstr>'Input-OperatingBudget'!Print_Area</vt:lpstr>
      <vt:lpstr>'Output-DevelopmentBudget'!Print_Area</vt:lpstr>
      <vt:lpstr>'Output-OperatingBudget'!Print_Area</vt:lpstr>
      <vt:lpstr>SubtotalOperatingExpense</vt:lpstr>
      <vt:lpstr>TotalDebtService</vt:lpstr>
      <vt:lpstr>TotalOperatingExpense</vt:lpstr>
      <vt:lpstr>TotalUnits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Development Budget Report Mock-up</dc:title>
  <dc:creator>Board, Jamie M</dc:creator>
  <cp:lastModifiedBy>Board, Jamie M</cp:lastModifiedBy>
  <cp:lastPrinted>2024-11-21T15:54:36Z</cp:lastPrinted>
  <dcterms:created xsi:type="dcterms:W3CDTF">2015-02-27T17:33:05Z</dcterms:created>
  <dcterms:modified xsi:type="dcterms:W3CDTF">2024-11-21T15:54:48Z</dcterms:modified>
</cp:coreProperties>
</file>